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7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<sst xmlns="http://schemas.openxmlformats.org/spreadsheetml/2006/main" count="2847" uniqueCount="1544">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</sst>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5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124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17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3832.17</v>
      </c>
      <c r="I15" s="61">
        <f>SUM(I16,I17,I20,I23)</f>
        <v>1944.64</v>
      </c>
      <c r="J15" s="61">
        <f>SUM(J16,J17,J20,J23)</f>
        <v>0</v>
      </c>
      <c r="K15" s="61">
        <f>SUM(K16,K17,K20,K23)</f>
        <v>1887.53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68.483999999999995</v>
      </c>
      <c r="I16" s="71">
        <v>68.483999999999995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3763.6860000000001</v>
      </c>
      <c r="I23" s="61">
        <f>SUM(I24:I27)</f>
        <v>1876.1560000000002</v>
      </c>
      <c r="J23" s="61">
        <f>SUM(J24:J27)</f>
        <v>0</v>
      </c>
      <c r="K23" s="61">
        <f>SUM(K24:K27)</f>
        <v>1887.53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2326.5640000000003</v>
      </c>
      <c r="I25" s="155">
        <v>1727.8610000000001</v>
      </c>
      <c r="J25" s="155"/>
      <c r="K25" s="155">
        <v>598.70299999999997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1437.1220000000001</v>
      </c>
      <c r="I26" s="155">
        <v>148.29499999999999</v>
      </c>
      <c r="J26" s="155"/>
      <c r="K26" s="155">
        <v>1288.827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1591.1659999999999</v>
      </c>
      <c r="I28" s="61">
        <f>SUM(I30,I31,I32)</f>
        <v>0</v>
      </c>
      <c r="J28" s="61">
        <f>SUM(J29,J31,J32)</f>
        <v>0</v>
      </c>
      <c r="K28" s="61">
        <f>SUM(K29,K30,K32)</f>
        <v>309.40499999999997</v>
      </c>
      <c r="L28" s="61">
        <f>SUM(L29,L30,L31)</f>
        <v>1281.761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671.84699999999998</v>
      </c>
      <c r="I29" s="133"/>
      <c r="J29" s="71"/>
      <c r="K29" s="71">
        <v>309.40499999999997</v>
      </c>
      <c r="L29" s="71">
        <v>362.44200000000001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919.31899999999996</v>
      </c>
      <c r="I31" s="71"/>
      <c r="J31" s="71"/>
      <c r="K31" s="133"/>
      <c r="L31" s="71">
        <v>919.31899999999996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3696.08</v>
      </c>
      <c r="I34" s="61">
        <f>SUM(I35,I37,I40,I45)</f>
        <v>1221.346</v>
      </c>
      <c r="J34" s="61">
        <f>SUM(J35,J37,J40,J45)</f>
        <v>0</v>
      </c>
      <c r="K34" s="61">
        <f>SUM(K35,K37,K40,K45)</f>
        <v>1233.8290000000002</v>
      </c>
      <c r="L34" s="61">
        <f>SUM(L35,L37,L40,L45)</f>
        <v>1240.905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2655.5609999999997</v>
      </c>
      <c r="I37" s="71">
        <f>I38</f>
        <v>1209.4079999999999</v>
      </c>
      <c r="J37" s="71"/>
      <c r="K37" s="71">
        <f>K38</f>
        <v>1168.77</v>
      </c>
      <c r="L37" s="71">
        <f>L38</f>
        <v>277.38299999999998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2655.5609999999997</v>
      </c>
      <c r="I38" s="71">
        <v>1209.4079999999999</v>
      </c>
      <c r="J38" s="71"/>
      <c r="K38" s="71">
        <v>1168.77</v>
      </c>
      <c r="L38" s="71">
        <v>277.38299999999998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64.477000000000004</v>
      </c>
      <c r="I40" s="61">
        <f>SUM(I41:I44)</f>
        <v>0</v>
      </c>
      <c r="J40" s="61">
        <f>SUM(J41:J44)</f>
        <v>0</v>
      </c>
      <c r="K40" s="61">
        <f>SUM(K41:K44)</f>
        <v>64.477000000000004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3.085</v>
      </c>
      <c r="I42" s="155"/>
      <c r="J42" s="155"/>
      <c r="K42" s="155">
        <v>3.085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61.392000000000003</v>
      </c>
      <c r="I43" s="155"/>
      <c r="J43" s="155"/>
      <c r="K43" s="155">
        <v>61.392000000000003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976.04199999999992</v>
      </c>
      <c r="I45" s="71">
        <f>6.187+5.751</f>
        <v>11.938000000000001</v>
      </c>
      <c r="J45" s="71"/>
      <c r="K45" s="71">
        <f>0.184+0.398</f>
        <v>0.58200000000000007</v>
      </c>
      <c r="L45" s="71">
        <f>815.332+148.19</f>
        <v>963.52199999999993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1591.1659999999999</v>
      </c>
      <c r="I46" s="71">
        <f>H29</f>
        <v>671.84699999999998</v>
      </c>
      <c r="J46" s="71"/>
      <c r="K46" s="71">
        <f>H31</f>
        <v>919.31899999999996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136.08999999999992</v>
      </c>
      <c r="I49" s="71">
        <f>I15-H29-I34</f>
        <v>51.447000000000116</v>
      </c>
      <c r="J49" s="71"/>
      <c r="K49" s="71">
        <f>(K23+K29-L31-K34)</f>
        <v>43.786999999999807</v>
      </c>
      <c r="L49" s="71">
        <f>L28-L34</f>
        <v>40.855999999999995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91.588863000000003</v>
      </c>
      <c r="I51" s="71">
        <f>(I15-H29)*2.39%</f>
        <v>30.419752700000004</v>
      </c>
      <c r="J51" s="71"/>
      <c r="K51" s="71">
        <f>(K23+K29-L31)*2.39%</f>
        <v>30.535022400000003</v>
      </c>
      <c r="L51" s="71">
        <f>L28*2.39%</f>
        <v>30.634087900000001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44.501136999999915</v>
      </c>
      <c r="I52" s="61">
        <f>I49-I51</f>
        <v>21.027247300000113</v>
      </c>
      <c r="J52" s="61">
        <f>J49-J51</f>
        <v>0</v>
      </c>
      <c r="K52" s="61">
        <f>K49-K51</f>
        <v>13.251977599999805</v>
      </c>
      <c r="L52" s="61">
        <f>L49-L51</f>
        <v>10.221912099999994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3696.08</v>
      </c>
      <c r="I95" s="61">
        <f>SUM(I96,I97)</f>
        <v>1221.346</v>
      </c>
      <c r="J95" s="61">
        <f>SUM(J96,J97)</f>
        <v>0</v>
      </c>
      <c r="K95" s="61">
        <f>SUM(K96,K97)</f>
        <v>1233.8290000000002</v>
      </c>
      <c r="L95" s="61">
        <f>SUM(L96,L97)</f>
        <v>1240.905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3696.08</v>
      </c>
      <c r="I97" s="61">
        <f>I100</f>
        <v>1221.346</v>
      </c>
      <c r="J97" s="61">
        <f>J100</f>
        <v>0</v>
      </c>
      <c r="K97" s="61">
        <f>K100</f>
        <v>1233.8290000000002</v>
      </c>
      <c r="L97" s="61">
        <f>L100</f>
        <v>1240.905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3696.08</v>
      </c>
      <c r="I100" s="71">
        <f>I34</f>
        <v>1221.346</v>
      </c>
      <c r="J100" s="71"/>
      <c r="K100" s="71">
        <f>K34</f>
        <v>1233.8290000000002</v>
      </c>
      <c r="L100" s="71">
        <f>L34</f>
        <v>1240.905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3696.08</v>
      </c>
      <c r="I122" s="61">
        <f>SUM(I123,I124)</f>
        <v>1221.346</v>
      </c>
      <c r="J122" s="61">
        <f>SUM(J123,J124)</f>
        <v>0</v>
      </c>
      <c r="K122" s="61">
        <f>SUM(K123,K124)</f>
        <v>1233.8290000000002</v>
      </c>
      <c r="L122" s="61">
        <f>SUM(L123,L124)</f>
        <v>1240.905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3696.08</v>
      </c>
      <c r="I124" s="61">
        <f>I126</f>
        <v>1221.346</v>
      </c>
      <c r="J124" s="61">
        <f>J126</f>
        <v>0</v>
      </c>
      <c r="K124" s="61">
        <f>K126</f>
        <v>1233.8290000000002</v>
      </c>
      <c r="L124" s="61">
        <f>L126</f>
        <v>1240.905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3696.08</v>
      </c>
      <c r="I126" s="71">
        <f>I95</f>
        <v>1221.346</v>
      </c>
      <c r="J126" s="71"/>
      <c r="K126" s="71">
        <f>K95</f>
        <v>1233.8290000000002</v>
      </c>
      <c r="L126" s="71">
        <f>L95</f>
        <v>1240.905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4911.5587383479997</v>
      </c>
      <c r="I144" s="61">
        <f>SUM(I145:I146)</f>
        <v>573.7818838799999</v>
      </c>
      <c r="J144" s="61">
        <f>SUM(J145:J146)</f>
        <v>0</v>
      </c>
      <c r="K144" s="61">
        <f>SUM(K145:K146)</f>
        <v>1640.1930813239999</v>
      </c>
      <c r="L144" s="61">
        <f>SUM(L145:L146)</f>
        <v>2697.5837731439997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4911.5587383479997</v>
      </c>
      <c r="I146" s="61">
        <f>SUM(I147:I148)</f>
        <v>573.7818838799999</v>
      </c>
      <c r="J146" s="61">
        <f>SUM(J147:J148)</f>
        <v>0</v>
      </c>
      <c r="K146" s="61">
        <f>SUM(K147:K148)</f>
        <v>1640.1930813239999</v>
      </c>
      <c r="L146" s="61">
        <f>SUM(L147:L148)</f>
        <v>2697.5837731439997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435.32430239999997</v>
      </c>
      <c r="I148" s="71">
        <f>I126*0.09815*1.2</f>
        <v>143.85013187999999</v>
      </c>
      <c r="J148" s="71"/>
      <c r="K148" s="71">
        <f>K126*0.09815*1.2</f>
        <v>145.32037962000001</v>
      </c>
      <c r="L148" s="71">
        <f>L126*0.09815*1.2</f>
        <v>146.15379089999999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2024-08-22T12:11:43Z</cp:lastPrinted>
  <dcterms:created xsi:type="dcterms:W3CDTF">2021-03-11T11:50:48Z</dcterms:created>
  <dcterms:modified xsi:type="dcterms:W3CDTF">2024-08-22T12:11:52Z</dcterms:modified>
</cp:coreProperties>
</file>