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4\годовая 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147" i="3" l="1"/>
  <c r="K147" i="3"/>
  <c r="I147" i="3"/>
  <c r="H43" i="3" l="1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47" i="3"/>
  <c r="J146" i="3"/>
  <c r="H145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8" i="3" s="1"/>
  <c r="H130" i="3"/>
  <c r="H129" i="3"/>
  <c r="K128" i="3"/>
  <c r="J128" i="3"/>
  <c r="H125" i="3"/>
  <c r="J124" i="3"/>
  <c r="H123" i="3"/>
  <c r="J122" i="3"/>
  <c r="H121" i="3"/>
  <c r="H120" i="3"/>
  <c r="H119" i="3"/>
  <c r="L118" i="3"/>
  <c r="K118" i="3"/>
  <c r="J118" i="3"/>
  <c r="H118" i="3" s="1"/>
  <c r="I118" i="3"/>
  <c r="H117" i="3"/>
  <c r="H116" i="3"/>
  <c r="H115" i="3"/>
  <c r="H114" i="3"/>
  <c r="H113" i="3"/>
  <c r="H112" i="3"/>
  <c r="L111" i="3"/>
  <c r="K111" i="3"/>
  <c r="J111" i="3"/>
  <c r="I111" i="3"/>
  <c r="H111" i="3" s="1"/>
  <c r="H110" i="3"/>
  <c r="H109" i="3"/>
  <c r="L108" i="3"/>
  <c r="K108" i="3"/>
  <c r="J108" i="3"/>
  <c r="I108" i="3"/>
  <c r="H108" i="3"/>
  <c r="H107" i="3"/>
  <c r="H106" i="3"/>
  <c r="L105" i="3"/>
  <c r="K105" i="3"/>
  <c r="K104" i="3" s="1"/>
  <c r="K102" i="3" s="1"/>
  <c r="K101" i="3" s="1"/>
  <c r="J105" i="3"/>
  <c r="I105" i="3"/>
  <c r="H105" i="3" s="1"/>
  <c r="L104" i="3"/>
  <c r="L102" i="3" s="1"/>
  <c r="L101" i="3" s="1"/>
  <c r="J104" i="3"/>
  <c r="H103" i="3"/>
  <c r="J102" i="3"/>
  <c r="J101" i="3" s="1"/>
  <c r="H99" i="3"/>
  <c r="H98" i="3"/>
  <c r="J97" i="3"/>
  <c r="J95" i="3" s="1"/>
  <c r="H96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L63" i="3"/>
  <c r="K63" i="3"/>
  <c r="J63" i="3"/>
  <c r="H63" i="3" s="1"/>
  <c r="I63" i="3"/>
  <c r="L60" i="3"/>
  <c r="K60" i="3"/>
  <c r="K55" i="3" s="1"/>
  <c r="K89" i="3" s="1"/>
  <c r="J60" i="3"/>
  <c r="I60" i="3"/>
  <c r="H60" i="3" s="1"/>
  <c r="L57" i="3"/>
  <c r="L55" i="3" s="1"/>
  <c r="L89" i="3" s="1"/>
  <c r="K57" i="3"/>
  <c r="J57" i="3"/>
  <c r="I57" i="3"/>
  <c r="I55" i="3" s="1"/>
  <c r="H57" i="3"/>
  <c r="H56" i="3"/>
  <c r="J55" i="3"/>
  <c r="J89" i="3" s="1"/>
  <c r="J52" i="3"/>
  <c r="H50" i="3"/>
  <c r="H48" i="3"/>
  <c r="H47" i="3"/>
  <c r="H45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6" i="3" s="1"/>
  <c r="H30" i="3"/>
  <c r="H29" i="3"/>
  <c r="I46" i="3" s="1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L51" i="3" l="1"/>
  <c r="K51" i="3"/>
  <c r="G13" i="4"/>
  <c r="G5" i="4"/>
  <c r="G9" i="4"/>
  <c r="K34" i="3"/>
  <c r="K100" i="3" s="1"/>
  <c r="K97" i="3" s="1"/>
  <c r="K95" i="3" s="1"/>
  <c r="K126" i="3" s="1"/>
  <c r="L34" i="3"/>
  <c r="L49" i="3" s="1"/>
  <c r="K15" i="3"/>
  <c r="H37" i="3"/>
  <c r="H46" i="3"/>
  <c r="H28" i="3"/>
  <c r="H23" i="3"/>
  <c r="H55" i="3"/>
  <c r="J53" i="3"/>
  <c r="H40" i="3"/>
  <c r="I72" i="3"/>
  <c r="H72" i="3" s="1"/>
  <c r="I100" i="3"/>
  <c r="I135" i="3"/>
  <c r="I15" i="3"/>
  <c r="G6" i="4"/>
  <c r="G14" i="4"/>
  <c r="I104" i="3"/>
  <c r="K124" i="3" l="1"/>
  <c r="K122" i="3" s="1"/>
  <c r="K148" i="3"/>
  <c r="K146" i="3" s="1"/>
  <c r="K144" i="3" s="1"/>
  <c r="K49" i="3"/>
  <c r="K53" i="3" s="1"/>
  <c r="L52" i="3"/>
  <c r="I49" i="3"/>
  <c r="I51" i="3"/>
  <c r="H51" i="3" s="1"/>
  <c r="L100" i="3"/>
  <c r="L97" i="3" s="1"/>
  <c r="L95" i="3" s="1"/>
  <c r="L126" i="3" s="1"/>
  <c r="H34" i="3"/>
  <c r="H104" i="3"/>
  <c r="I102" i="3"/>
  <c r="H135" i="3"/>
  <c r="I134" i="3"/>
  <c r="H134" i="3" s="1"/>
  <c r="I89" i="3"/>
  <c r="H89" i="3" s="1"/>
  <c r="H15" i="3"/>
  <c r="I97" i="3"/>
  <c r="L53" i="3"/>
  <c r="L124" i="3" l="1"/>
  <c r="L122" i="3" s="1"/>
  <c r="L148" i="3"/>
  <c r="L146" i="3" s="1"/>
  <c r="L144" i="3" s="1"/>
  <c r="H100" i="3"/>
  <c r="K52" i="3"/>
  <c r="I52" i="3"/>
  <c r="H49" i="3"/>
  <c r="H102" i="3"/>
  <c r="I101" i="3"/>
  <c r="H101" i="3" s="1"/>
  <c r="I95" i="3"/>
  <c r="H97" i="3"/>
  <c r="I53" i="3"/>
  <c r="H53" i="3" s="1"/>
  <c r="H52" i="3" l="1"/>
  <c r="I126" i="3"/>
  <c r="I148" i="3" s="1"/>
  <c r="H95" i="3"/>
  <c r="I124" i="3" l="1"/>
  <c r="H126" i="3"/>
  <c r="H148" i="3" l="1"/>
  <c r="I146" i="3"/>
  <c r="I122" i="3"/>
  <c r="H122" i="3" s="1"/>
  <c r="H124" i="3"/>
  <c r="I144" i="3" l="1"/>
  <c r="H144" i="3" s="1"/>
  <c r="H146" i="3"/>
</calcChain>
</file>

<file path=xl/sharedStrings.xml><?xml version="1.0" encoding="utf-8"?>
<sst xmlns="http://schemas.openxmlformats.org/spreadsheetml/2006/main" count="2847" uniqueCount="1544">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</sst>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NumberFormat="0" applyFill="0" applyBorder="0" applyAlignment="0" applyProtection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49" fontId="19" fillId="0" borderId="7" xfId="1" applyNumberFormat="1" applyFont="1" applyBorder="1" applyAlignment="1">
      <alignment horizontal="center" vertical="center" wrapText="1"/>
    </xf>
    <xf numFmtId="0" fontId="19" fillId="13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0" fontId="31" fillId="6" borderId="7" xfId="3" applyNumberFormat="1" applyFill="1" applyBorder="1" applyAlignment="1" applyProtection="1">
      <alignment horizontal="left" vertical="center" wrapText="1" indent="1"/>
      <protection locked="0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6" t="s">
        <v>2</v>
      </c>
      <c r="C3" s="186"/>
      <c r="D3" s="186"/>
      <c r="E3" s="186"/>
      <c r="F3" s="186"/>
      <c r="G3" s="18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1440</v>
      </c>
      <c r="C2" t="s">
        <v>1441</v>
      </c>
      <c r="D2" t="s">
        <v>1442</v>
      </c>
      <c r="E2" t="s">
        <v>1443</v>
      </c>
      <c r="F2" t="s">
        <v>1444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763</v>
      </c>
      <c r="B1" s="158" t="s">
        <v>44</v>
      </c>
    </row>
    <row r="2" spans="1:2" ht="11.25" customHeight="1">
      <c r="A2" s="158" t="s">
        <v>774</v>
      </c>
      <c r="B2" s="51" t="s">
        <v>1445</v>
      </c>
    </row>
    <row r="3" spans="1:2" ht="11.25" customHeight="1">
      <c r="B3" s="51" t="s">
        <v>1446</v>
      </c>
    </row>
    <row r="4" spans="1:2" ht="11.25" customHeight="1">
      <c r="B4" s="51" t="s">
        <v>1447</v>
      </c>
    </row>
    <row r="5" spans="1:2" ht="11.25" customHeight="1">
      <c r="B5" s="51" t="s">
        <v>1448</v>
      </c>
    </row>
    <row r="6" spans="1:2" ht="11.25" customHeight="1">
      <c r="B6" s="51" t="s">
        <v>1449</v>
      </c>
    </row>
    <row r="7" spans="1:2" ht="11.25" customHeight="1">
      <c r="B7" s="51" t="s">
        <v>45</v>
      </c>
    </row>
    <row r="8" spans="1:2" ht="11.25" customHeight="1">
      <c r="B8" s="51" t="s">
        <v>1450</v>
      </c>
    </row>
    <row r="9" spans="1:2" ht="11.25" customHeight="1">
      <c r="B9" s="51" t="s">
        <v>1451</v>
      </c>
    </row>
    <row r="10" spans="1:2" ht="11.25" customHeight="1">
      <c r="B10" s="51" t="s">
        <v>1452</v>
      </c>
    </row>
    <row r="11" spans="1:2" ht="11.25" customHeight="1">
      <c r="B11" s="51" t="s">
        <v>1453</v>
      </c>
    </row>
    <row r="12" spans="1:2" ht="11.25" customHeight="1">
      <c r="B12" s="51" t="s">
        <v>1454</v>
      </c>
    </row>
    <row r="13" spans="1:2" ht="11.25" customHeight="1">
      <c r="B13" s="51" t="s">
        <v>1455</v>
      </c>
    </row>
    <row r="14" spans="1:2" ht="11.25" customHeight="1">
      <c r="B14" s="51" t="s">
        <v>1456</v>
      </c>
    </row>
    <row r="15" spans="1:2" ht="11.25" customHeight="1">
      <c r="B15" s="51" t="s">
        <v>1457</v>
      </c>
    </row>
    <row r="16" spans="1:2" ht="11.25" customHeight="1">
      <c r="B16" s="51" t="s">
        <v>1458</v>
      </c>
    </row>
    <row r="17" spans="2:2" ht="11.25" customHeight="1">
      <c r="B17" s="51" t="s">
        <v>1459</v>
      </c>
    </row>
    <row r="18" spans="2:2" ht="11.25" customHeight="1">
      <c r="B18" s="51" t="s">
        <v>1460</v>
      </c>
    </row>
    <row r="19" spans="2:2" ht="11.25" customHeight="1">
      <c r="B19" s="51" t="s">
        <v>1461</v>
      </c>
    </row>
    <row r="20" spans="2:2" ht="11.25" customHeight="1">
      <c r="B20" s="51" t="s">
        <v>1462</v>
      </c>
    </row>
    <row r="21" spans="2:2" ht="11.25" customHeight="1">
      <c r="B21" s="51" t="s">
        <v>1463</v>
      </c>
    </row>
    <row r="22" spans="2:2" ht="11.25" customHeight="1">
      <c r="B22" s="51" t="s">
        <v>1464</v>
      </c>
    </row>
    <row r="23" spans="2:2" ht="11.25" customHeight="1">
      <c r="B23" s="51" t="s">
        <v>1465</v>
      </c>
    </row>
    <row r="24" spans="2:2" ht="11.25" customHeight="1">
      <c r="B24" s="51" t="s">
        <v>1466</v>
      </c>
    </row>
    <row r="25" spans="2:2" ht="11.25" customHeight="1">
      <c r="B25" s="51" t="s">
        <v>1467</v>
      </c>
    </row>
    <row r="26" spans="2:2" ht="11.25" customHeight="1">
      <c r="B26" s="51" t="s">
        <v>1468</v>
      </c>
    </row>
    <row r="27" spans="2:2" ht="11.25" customHeight="1">
      <c r="B27" s="51" t="s">
        <v>1469</v>
      </c>
    </row>
    <row r="28" spans="2:2" ht="11.25" customHeight="1">
      <c r="B28" s="51" t="s">
        <v>1470</v>
      </c>
    </row>
    <row r="29" spans="2:2" ht="11.25" customHeight="1">
      <c r="B29" s="51" t="s">
        <v>1471</v>
      </c>
    </row>
    <row r="30" spans="2:2" ht="11.25" customHeight="1">
      <c r="B30" s="51" t="s">
        <v>1472</v>
      </c>
    </row>
    <row r="31" spans="2:2" ht="11.25" customHeight="1">
      <c r="B31" s="51" t="s">
        <v>1473</v>
      </c>
    </row>
    <row r="32" spans="2:2" ht="11.25" customHeight="1">
      <c r="B32" s="51" t="s">
        <v>1474</v>
      </c>
    </row>
    <row r="33" spans="2:2" ht="11.25" customHeight="1">
      <c r="B33" s="51" t="s">
        <v>1475</v>
      </c>
    </row>
    <row r="34" spans="2:2" ht="11.25" customHeight="1">
      <c r="B34" s="51" t="s">
        <v>1476</v>
      </c>
    </row>
    <row r="35" spans="2:2" ht="11.25" customHeight="1">
      <c r="B35" s="51" t="s">
        <v>1477</v>
      </c>
    </row>
    <row r="36" spans="2:2" ht="11.25" customHeight="1">
      <c r="B36" s="51" t="s">
        <v>1478</v>
      </c>
    </row>
    <row r="37" spans="2:2" ht="11.25" customHeight="1">
      <c r="B37" s="51" t="s">
        <v>1479</v>
      </c>
    </row>
    <row r="38" spans="2:2" ht="11.25" customHeight="1">
      <c r="B38" s="51" t="s">
        <v>1480</v>
      </c>
    </row>
    <row r="39" spans="2:2" ht="11.25" customHeight="1">
      <c r="B39" s="51" t="s">
        <v>1481</v>
      </c>
    </row>
    <row r="40" spans="2:2" ht="11.25" customHeight="1">
      <c r="B40" s="51" t="s">
        <v>1482</v>
      </c>
    </row>
    <row r="41" spans="2:2" ht="11.25" customHeight="1">
      <c r="B41" s="51" t="s">
        <v>1483</v>
      </c>
    </row>
    <row r="42" spans="2:2" ht="11.25" customHeight="1">
      <c r="B42" s="51" t="s">
        <v>1484</v>
      </c>
    </row>
    <row r="43" spans="2:2" ht="11.25" customHeight="1">
      <c r="B43" s="51" t="s">
        <v>1485</v>
      </c>
    </row>
    <row r="44" spans="2:2" ht="11.25" customHeight="1">
      <c r="B44" s="51" t="s">
        <v>1486</v>
      </c>
    </row>
    <row r="45" spans="2:2" ht="11.25" customHeight="1">
      <c r="B45" s="51" t="s">
        <v>1487</v>
      </c>
    </row>
    <row r="46" spans="2:2" ht="11.25" customHeight="1">
      <c r="B46" s="51" t="s">
        <v>1488</v>
      </c>
    </row>
    <row r="47" spans="2:2" ht="11.25" customHeight="1">
      <c r="B47" s="51" t="s">
        <v>1489</v>
      </c>
    </row>
    <row r="48" spans="2:2" ht="11.25" customHeight="1">
      <c r="B48" s="51" t="s">
        <v>1490</v>
      </c>
    </row>
    <row r="49" spans="2:2" ht="11.25" customHeight="1">
      <c r="B49" s="51" t="s">
        <v>1491</v>
      </c>
    </row>
    <row r="50" spans="2:2" ht="11.25" customHeight="1">
      <c r="B50" s="51" t="s">
        <v>1492</v>
      </c>
    </row>
    <row r="51" spans="2:2" ht="11.25" customHeight="1">
      <c r="B51" s="51" t="s">
        <v>1493</v>
      </c>
    </row>
    <row r="52" spans="2:2" ht="11.25" customHeight="1">
      <c r="B52" s="51" t="s">
        <v>1494</v>
      </c>
    </row>
    <row r="53" spans="2:2" ht="11.25" customHeight="1">
      <c r="B53" s="51" t="s">
        <v>1495</v>
      </c>
    </row>
    <row r="54" spans="2:2" ht="11.25" customHeight="1">
      <c r="B54" s="51" t="s">
        <v>1496</v>
      </c>
    </row>
    <row r="55" spans="2:2" ht="11.25" customHeight="1">
      <c r="B55" s="51" t="s">
        <v>1497</v>
      </c>
    </row>
    <row r="56" spans="2:2" ht="11.25" customHeight="1">
      <c r="B56" s="51" t="s">
        <v>1498</v>
      </c>
    </row>
    <row r="57" spans="2:2" ht="11.25" customHeight="1">
      <c r="B57" s="51" t="s">
        <v>1499</v>
      </c>
    </row>
    <row r="58" spans="2:2" ht="11.25" customHeight="1">
      <c r="B58" s="51" t="s">
        <v>1500</v>
      </c>
    </row>
    <row r="59" spans="2:2" ht="11.25" customHeight="1">
      <c r="B59" s="51" t="s">
        <v>1501</v>
      </c>
    </row>
    <row r="60" spans="2:2" ht="11.25" customHeight="1">
      <c r="B60" s="51" t="s">
        <v>1502</v>
      </c>
    </row>
    <row r="61" spans="2:2" ht="11.25" customHeight="1">
      <c r="B61" s="51" t="s">
        <v>1503</v>
      </c>
    </row>
    <row r="62" spans="2:2" ht="11.25" customHeight="1">
      <c r="B62" s="51" t="s">
        <v>1504</v>
      </c>
    </row>
    <row r="63" spans="2:2" ht="11.25" customHeight="1">
      <c r="B63" s="51" t="s">
        <v>1505</v>
      </c>
    </row>
    <row r="64" spans="2:2" ht="11.25" customHeight="1">
      <c r="B64" s="51" t="s">
        <v>1506</v>
      </c>
    </row>
    <row r="65" spans="2:2" ht="11.25" customHeight="1">
      <c r="B65" s="51" t="s">
        <v>1507</v>
      </c>
    </row>
    <row r="66" spans="2:2" ht="11.25" customHeight="1">
      <c r="B66" s="51" t="s">
        <v>1508</v>
      </c>
    </row>
    <row r="67" spans="2:2" ht="11.25" customHeight="1">
      <c r="B67" s="51" t="s">
        <v>1509</v>
      </c>
    </row>
    <row r="68" spans="2:2" ht="11.25" customHeight="1">
      <c r="B68" s="51" t="s">
        <v>1510</v>
      </c>
    </row>
    <row r="69" spans="2:2" ht="11.25" customHeight="1">
      <c r="B69" s="51" t="s">
        <v>1511</v>
      </c>
    </row>
    <row r="70" spans="2:2" ht="11.25" customHeight="1">
      <c r="B70" s="51" t="s">
        <v>1512</v>
      </c>
    </row>
    <row r="71" spans="2:2" ht="11.25" customHeight="1">
      <c r="B71" s="51" t="s">
        <v>1513</v>
      </c>
    </row>
    <row r="72" spans="2:2" ht="11.25" customHeight="1">
      <c r="B72" s="51" t="s">
        <v>1514</v>
      </c>
    </row>
    <row r="73" spans="2:2" ht="11.25" customHeight="1">
      <c r="B73" s="51" t="s">
        <v>1515</v>
      </c>
    </row>
    <row r="74" spans="2:2" ht="11.25" customHeight="1">
      <c r="B74" s="51" t="s">
        <v>1516</v>
      </c>
    </row>
    <row r="75" spans="2:2" ht="11.25" customHeight="1">
      <c r="B75" s="51" t="s">
        <v>1517</v>
      </c>
    </row>
    <row r="76" spans="2:2" ht="11.25" customHeight="1">
      <c r="B76" s="51" t="s">
        <v>1518</v>
      </c>
    </row>
    <row r="77" spans="2:2" ht="11.25" customHeight="1">
      <c r="B77" s="51" t="s">
        <v>1519</v>
      </c>
    </row>
    <row r="78" spans="2:2" ht="11.25" customHeight="1">
      <c r="B78" s="51" t="s">
        <v>1520</v>
      </c>
    </row>
    <row r="79" spans="2:2" ht="11.25" customHeight="1">
      <c r="B79" s="51" t="s">
        <v>1521</v>
      </c>
    </row>
    <row r="80" spans="2:2" ht="11.25" customHeight="1">
      <c r="B80" s="51" t="s">
        <v>1522</v>
      </c>
    </row>
    <row r="81" spans="2:2" ht="11.25" customHeight="1">
      <c r="B81" s="51" t="s">
        <v>1523</v>
      </c>
    </row>
    <row r="82" spans="2:2" ht="11.25" customHeight="1">
      <c r="B82" s="51" t="s">
        <v>1524</v>
      </c>
    </row>
    <row r="83" spans="2:2" ht="11.25" customHeight="1">
      <c r="B83" s="51" t="s">
        <v>1525</v>
      </c>
    </row>
    <row r="84" spans="2:2" ht="11.25" customHeight="1">
      <c r="B84" s="51" t="s">
        <v>1526</v>
      </c>
    </row>
    <row r="85" spans="2:2" ht="11.25" customHeight="1">
      <c r="B85" s="51" t="s">
        <v>1527</v>
      </c>
    </row>
    <row r="86" spans="2:2" ht="11.25" customHeight="1">
      <c r="B86" s="51" t="s">
        <v>1528</v>
      </c>
    </row>
    <row r="87" spans="2:2" ht="11.25" customHeight="1">
      <c r="B87" s="51" t="s">
        <v>1529</v>
      </c>
    </row>
    <row r="88" spans="2:2" ht="11.25" customHeight="1">
      <c r="B88" s="51" t="s">
        <v>1530</v>
      </c>
    </row>
    <row r="89" spans="2:2" ht="11.25" customHeight="1">
      <c r="B89" s="51" t="s">
        <v>1531</v>
      </c>
    </row>
    <row r="90" spans="2:2" ht="11.25" customHeight="1">
      <c r="B90" s="51" t="s">
        <v>1532</v>
      </c>
    </row>
    <row r="91" spans="2:2" ht="11.25" customHeight="1">
      <c r="B91" s="51" t="s">
        <v>1533</v>
      </c>
    </row>
    <row r="92" spans="2:2" ht="11.25" customHeight="1">
      <c r="B92" s="51" t="s">
        <v>1534</v>
      </c>
    </row>
    <row r="93" spans="2:2" ht="11.25" customHeight="1">
      <c r="B93" s="51" t="s">
        <v>1535</v>
      </c>
    </row>
    <row r="94" spans="2:2" ht="11.25" customHeight="1">
      <c r="B94" s="51" t="s">
        <v>1536</v>
      </c>
    </row>
    <row r="95" spans="2:2" ht="11.25" customHeight="1">
      <c r="B95" s="51" t="s">
        <v>1537</v>
      </c>
    </row>
    <row r="96" spans="2:2" ht="11.25" customHeight="1">
      <c r="B96" s="51" t="s">
        <v>1538</v>
      </c>
    </row>
    <row r="97" spans="2:2" ht="11.25" customHeight="1">
      <c r="B97" s="51" t="s">
        <v>1539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1540</v>
      </c>
      <c r="B1" s="1" t="s">
        <v>1541</v>
      </c>
      <c r="C1" s="1" t="s">
        <v>1542</v>
      </c>
    </row>
    <row r="2" spans="1:3" ht="10.5" customHeight="1">
      <c r="A2" s="158" t="s">
        <v>117</v>
      </c>
      <c r="B2" t="s">
        <v>116</v>
      </c>
      <c r="C2" t="s">
        <v>118</v>
      </c>
    </row>
    <row r="3" spans="1:3" ht="10.5" customHeight="1">
      <c r="A3" s="163" t="s">
        <v>112</v>
      </c>
      <c r="B3" t="s">
        <v>116</v>
      </c>
      <c r="C3" t="s">
        <v>114</v>
      </c>
    </row>
    <row r="4" spans="1:3" ht="10.5" customHeight="1">
      <c r="A4" s="165" t="s">
        <v>119</v>
      </c>
      <c r="B4" t="s">
        <v>116</v>
      </c>
      <c r="C4" t="s">
        <v>120</v>
      </c>
    </row>
    <row r="5" spans="1:3" ht="10.5" customHeight="1">
      <c r="A5" s="172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3" workbookViewId="0">
      <selection activeCell="H12" sqref="H12"/>
    </sheetView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2" t="s">
        <v>17</v>
      </c>
      <c r="F6" s="192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200" t="s">
        <v>24</v>
      </c>
      <c r="V10" s="110"/>
    </row>
    <row r="11" spans="1:22" ht="18" customHeight="1">
      <c r="A11" s="30"/>
      <c r="B11" s="9"/>
      <c r="C11" s="9"/>
      <c r="D11" s="32"/>
      <c r="E11" s="192" t="s">
        <v>25</v>
      </c>
      <c r="F11" s="192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201"/>
      <c r="V11" s="113" t="s">
        <v>26</v>
      </c>
    </row>
    <row r="12" spans="1:22" ht="18" customHeight="1">
      <c r="A12" s="30"/>
      <c r="B12" s="9"/>
      <c r="C12" s="9"/>
      <c r="D12" s="32"/>
      <c r="E12" s="192" t="s">
        <v>27</v>
      </c>
      <c r="F12" s="192"/>
      <c r="G12" s="32"/>
      <c r="H12" s="60" t="s">
        <v>25</v>
      </c>
      <c r="I12" s="37"/>
      <c r="J12" s="9"/>
      <c r="K12" s="9"/>
      <c r="L12" s="9"/>
      <c r="M12" s="9"/>
      <c r="N12" s="108"/>
      <c r="O12" s="32"/>
      <c r="P12" s="39" t="s">
        <v>19</v>
      </c>
      <c r="S12" s="201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202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7" t="s">
        <v>30</v>
      </c>
      <c r="V15" s="110"/>
    </row>
    <row r="16" spans="1:22" ht="11.25" hidden="1" customHeight="1">
      <c r="A16" s="9"/>
      <c r="B16" s="9"/>
      <c r="C16" s="9"/>
      <c r="D16" s="32"/>
      <c r="E16" s="196" t="s">
        <v>31</v>
      </c>
      <c r="F16" s="196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8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8"/>
      <c r="V17" s="110"/>
    </row>
    <row r="18" spans="1:22" ht="39" customHeight="1">
      <c r="A18" s="41"/>
      <c r="B18" s="9"/>
      <c r="C18" s="9"/>
      <c r="D18" s="32"/>
      <c r="E18" s="192" t="s">
        <v>32</v>
      </c>
      <c r="F18" s="192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8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8"/>
      <c r="V19" s="110"/>
    </row>
    <row r="20" spans="1:22" ht="18" customHeight="1">
      <c r="A20" s="9"/>
      <c r="B20" s="9"/>
      <c r="C20" s="9"/>
      <c r="D20" s="32"/>
      <c r="E20" s="192" t="s">
        <v>35</v>
      </c>
      <c r="F20" s="192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8"/>
      <c r="V20" s="113" t="s">
        <v>37</v>
      </c>
    </row>
    <row r="21" spans="1:22" ht="18" customHeight="1">
      <c r="A21" s="9"/>
      <c r="B21" s="9"/>
      <c r="C21" s="9"/>
      <c r="D21" s="32"/>
      <c r="E21" s="192" t="s">
        <v>38</v>
      </c>
      <c r="F21" s="192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8"/>
      <c r="V21" s="113" t="s">
        <v>40</v>
      </c>
    </row>
    <row r="22" spans="1:22" ht="18" customHeight="1">
      <c r="A22" s="9"/>
      <c r="B22" s="9"/>
      <c r="C22" s="9"/>
      <c r="D22" s="32"/>
      <c r="E22" s="192" t="s">
        <v>41</v>
      </c>
      <c r="F22" s="192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8"/>
      <c r="V22" s="113" t="s">
        <v>43</v>
      </c>
    </row>
    <row r="23" spans="1:22" ht="24" customHeight="1">
      <c r="A23" s="9"/>
      <c r="B23" s="9"/>
      <c r="C23" s="9"/>
      <c r="D23" s="32"/>
      <c r="E23" s="192" t="s">
        <v>44</v>
      </c>
      <c r="F23" s="192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8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8"/>
      <c r="V24" s="110"/>
    </row>
    <row r="25" spans="1:22" ht="24" customHeight="1">
      <c r="A25" s="59"/>
      <c r="B25" s="59"/>
      <c r="C25" s="59"/>
      <c r="D25" s="32"/>
      <c r="E25" s="192" t="s">
        <v>47</v>
      </c>
      <c r="F25" s="192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8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8"/>
      <c r="V26" s="110"/>
    </row>
    <row r="27" spans="1:22" ht="18" customHeight="1">
      <c r="A27" s="59"/>
      <c r="B27" s="59"/>
      <c r="C27" s="59"/>
      <c r="D27" s="32"/>
      <c r="E27" s="192" t="s">
        <v>50</v>
      </c>
      <c r="F27" s="192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8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8"/>
      <c r="V28" s="110"/>
    </row>
    <row r="29" spans="1:22" ht="10.5" hidden="1" customHeight="1">
      <c r="A29" s="59"/>
      <c r="B29" s="59"/>
      <c r="C29" s="59"/>
      <c r="D29" s="32"/>
      <c r="E29" s="192" t="s">
        <v>53</v>
      </c>
      <c r="F29" s="192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8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9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92" t="s">
        <v>55</v>
      </c>
      <c r="F33" s="192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92" t="s">
        <v>59</v>
      </c>
      <c r="F35" s="192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92" t="s">
        <v>63</v>
      </c>
      <c r="F37" s="192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92" t="s">
        <v>66</v>
      </c>
      <c r="F39" s="192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92" t="s">
        <v>68</v>
      </c>
      <c r="F41" s="192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92" t="s">
        <v>72</v>
      </c>
      <c r="F43" s="192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92" t="s">
        <v>75</v>
      </c>
      <c r="F45" s="192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4" t="s">
        <v>79</v>
      </c>
      <c r="F60" s="194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92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92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92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92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92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92"/>
      <c r="F67" s="109" t="s">
        <v>91</v>
      </c>
      <c r="G67" s="32"/>
      <c r="H67" s="80" t="s">
        <v>92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97</v>
      </c>
    </row>
    <row r="68" spans="1:22" ht="15" customHeight="1">
      <c r="A68" s="9"/>
      <c r="B68" s="9"/>
      <c r="C68" s="9"/>
      <c r="D68" s="32"/>
      <c r="E68" s="192" t="s">
        <v>98</v>
      </c>
      <c r="F68" s="109" t="s">
        <v>88</v>
      </c>
      <c r="G68" s="32"/>
      <c r="H68" s="80" t="s">
        <v>99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100</v>
      </c>
    </row>
    <row r="69" spans="1:22" ht="15" customHeight="1">
      <c r="A69" s="9"/>
      <c r="B69" s="9"/>
      <c r="C69" s="9"/>
      <c r="D69" s="32"/>
      <c r="E69" s="192"/>
      <c r="F69" s="109" t="s">
        <v>101</v>
      </c>
      <c r="G69" s="32"/>
      <c r="H69" s="80" t="s">
        <v>102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103</v>
      </c>
    </row>
    <row r="70" spans="1:22" ht="15" customHeight="1">
      <c r="A70" s="9"/>
      <c r="B70" s="9"/>
      <c r="C70" s="9"/>
      <c r="D70" s="32"/>
      <c r="E70" s="192"/>
      <c r="F70" s="109" t="s">
        <v>91</v>
      </c>
      <c r="G70" s="32"/>
      <c r="H70" s="80" t="s">
        <v>92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104</v>
      </c>
    </row>
    <row r="71" spans="1:22" ht="15" customHeight="1">
      <c r="A71" s="9"/>
      <c r="B71" s="9"/>
      <c r="C71" s="9"/>
      <c r="D71" s="32"/>
      <c r="E71" s="192"/>
      <c r="F71" s="109" t="s">
        <v>105</v>
      </c>
      <c r="G71" s="32"/>
      <c r="H71" s="176" t="s">
        <v>106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3" t="s">
        <v>108</v>
      </c>
      <c r="F75" s="193"/>
      <c r="G75" s="193"/>
      <c r="H75" s="193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2" t="s">
        <v>109</v>
      </c>
      <c r="F78" s="192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110</v>
      </c>
    </row>
    <row r="79" spans="1:22" ht="3" customHeight="1"/>
    <row r="80" spans="1:22" ht="24" customHeight="1">
      <c r="A80" s="41"/>
      <c r="B80" s="41"/>
      <c r="C80" s="59"/>
      <c r="D80" s="44"/>
      <c r="E80" s="192" t="s">
        <v>111</v>
      </c>
      <c r="F80" s="192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1" t="s">
        <v>112</v>
      </c>
      <c r="F86" s="87" t="s">
        <v>113</v>
      </c>
      <c r="G86" s="88"/>
      <c r="H86" s="73" t="s">
        <v>114</v>
      </c>
    </row>
    <row r="87" spans="5:8" ht="15" customHeight="1">
      <c r="E87" s="191"/>
      <c r="F87" s="87" t="s">
        <v>115</v>
      </c>
      <c r="G87" s="88"/>
      <c r="H87" s="73" t="s">
        <v>116</v>
      </c>
    </row>
    <row r="88" spans="5:8" ht="15" customHeight="1">
      <c r="E88" s="191" t="s">
        <v>117</v>
      </c>
      <c r="F88" s="87" t="s">
        <v>113</v>
      </c>
      <c r="G88" s="88"/>
      <c r="H88" s="161" t="s">
        <v>118</v>
      </c>
    </row>
    <row r="89" spans="5:8" ht="15" customHeight="1">
      <c r="E89" s="191"/>
      <c r="F89" s="87" t="s">
        <v>115</v>
      </c>
      <c r="G89" s="88"/>
      <c r="H89" s="161" t="s">
        <v>116</v>
      </c>
    </row>
    <row r="90" spans="5:8" ht="15" customHeight="1">
      <c r="E90" s="191" t="s">
        <v>119</v>
      </c>
      <c r="F90" s="87" t="s">
        <v>113</v>
      </c>
      <c r="G90" s="88"/>
      <c r="H90" s="164" t="s">
        <v>120</v>
      </c>
    </row>
    <row r="91" spans="5:8" ht="15" customHeight="1">
      <c r="E91" s="191"/>
      <c r="F91" s="87" t="s">
        <v>115</v>
      </c>
      <c r="G91" s="88"/>
      <c r="H91" s="164" t="s">
        <v>116</v>
      </c>
    </row>
    <row r="92" spans="5:8" ht="15" customHeight="1">
      <c r="E92" s="191" t="s">
        <v>121</v>
      </c>
      <c r="F92" s="87" t="s">
        <v>113</v>
      </c>
      <c r="G92" s="88"/>
      <c r="H92" s="167" t="s">
        <v>122</v>
      </c>
    </row>
    <row r="93" spans="5:8" ht="15" customHeight="1">
      <c r="E93" s="191"/>
      <c r="F93" s="87" t="s">
        <v>115</v>
      </c>
      <c r="G93" s="88"/>
      <c r="H93" s="167" t="s">
        <v>116</v>
      </c>
    </row>
    <row r="94" spans="5:8" ht="0" hidden="1" customHeight="1">
      <c r="E94" s="191" t="s">
        <v>28</v>
      </c>
      <c r="F94" s="87" t="s">
        <v>113</v>
      </c>
      <c r="G94" s="88"/>
      <c r="H94" s="148"/>
    </row>
    <row r="95" spans="5:8" ht="0" hidden="1" customHeight="1">
      <c r="E95" s="191"/>
      <c r="F95" s="87" t="s">
        <v>115</v>
      </c>
      <c r="G95" s="88"/>
      <c r="H95" s="148"/>
    </row>
    <row r="96" spans="5:8" ht="0" hidden="1" customHeight="1">
      <c r="E96" s="191" t="s">
        <v>123</v>
      </c>
      <c r="F96" s="87" t="s">
        <v>113</v>
      </c>
      <c r="G96" s="88"/>
      <c r="H96" s="148"/>
    </row>
    <row r="97" spans="1:19" ht="0" hidden="1" customHeight="1">
      <c r="E97" s="191"/>
      <c r="F97" s="87" t="s">
        <v>115</v>
      </c>
      <c r="G97" s="88"/>
      <c r="H97" s="148"/>
    </row>
    <row r="98" spans="1:19" ht="0" hidden="1" customHeight="1">
      <c r="E98" s="191" t="s">
        <v>124</v>
      </c>
      <c r="F98" s="87" t="s">
        <v>113</v>
      </c>
      <c r="G98" s="88"/>
      <c r="H98" s="148"/>
    </row>
    <row r="99" spans="1:19" ht="0" hidden="1" customHeight="1">
      <c r="E99" s="191"/>
      <c r="F99" s="87" t="s">
        <v>115</v>
      </c>
      <c r="G99" s="88"/>
      <c r="H99" s="148"/>
    </row>
    <row r="100" spans="1:19" ht="0" hidden="1" customHeight="1">
      <c r="E100" s="191" t="s">
        <v>125</v>
      </c>
      <c r="F100" s="87" t="s">
        <v>113</v>
      </c>
      <c r="G100" s="88"/>
      <c r="H100" s="148"/>
    </row>
    <row r="101" spans="1:19" ht="0" hidden="1" customHeight="1">
      <c r="E101" s="191"/>
      <c r="F101" s="87" t="s">
        <v>115</v>
      </c>
      <c r="G101" s="88"/>
      <c r="H101" s="148"/>
    </row>
    <row r="102" spans="1:19" ht="0" hidden="1" customHeight="1">
      <c r="E102" s="191" t="s">
        <v>126</v>
      </c>
      <c r="F102" s="87" t="s">
        <v>113</v>
      </c>
      <c r="G102" s="88"/>
      <c r="H102" s="148"/>
    </row>
    <row r="103" spans="1:19" ht="0" hidden="1" customHeight="1">
      <c r="E103" s="191"/>
      <c r="F103" s="87" t="s">
        <v>115</v>
      </c>
      <c r="G103" s="88"/>
      <c r="H103" s="148"/>
    </row>
    <row r="104" spans="1:19" ht="0" hidden="1" customHeight="1">
      <c r="E104" s="191" t="s">
        <v>127</v>
      </c>
      <c r="F104" s="87" t="s">
        <v>113</v>
      </c>
      <c r="G104" s="88"/>
      <c r="H104" s="148"/>
    </row>
    <row r="105" spans="1:19" ht="0" hidden="1" customHeight="1">
      <c r="E105" s="191"/>
      <c r="F105" s="87" t="s">
        <v>115</v>
      </c>
      <c r="G105" s="88"/>
      <c r="H105" s="148"/>
    </row>
    <row r="106" spans="1:19" ht="0" hidden="1" customHeight="1">
      <c r="E106" s="191" t="s">
        <v>128</v>
      </c>
      <c r="F106" s="87" t="s">
        <v>113</v>
      </c>
      <c r="G106" s="88"/>
      <c r="H106" s="148"/>
    </row>
    <row r="107" spans="1:19" ht="0" hidden="1" customHeight="1">
      <c r="E107" s="191"/>
      <c r="F107" s="87" t="s">
        <v>115</v>
      </c>
      <c r="G107" s="88"/>
      <c r="H107" s="148"/>
    </row>
    <row r="108" spans="1:19" ht="0" hidden="1" customHeight="1">
      <c r="E108" s="191" t="s">
        <v>129</v>
      </c>
      <c r="F108" s="87" t="s">
        <v>113</v>
      </c>
      <c r="G108" s="88"/>
      <c r="H108" s="148"/>
    </row>
    <row r="109" spans="1:19" ht="0" hidden="1" customHeight="1">
      <c r="E109" s="191"/>
      <c r="F109" s="87" t="s">
        <v>115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2" t="s">
        <v>130</v>
      </c>
      <c r="F112" s="192"/>
      <c r="G112" s="32"/>
      <c r="H112" s="145" t="s">
        <v>131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opLeftCell="C7" zoomScale="110" zoomScaleNormal="110" workbookViewId="0">
      <selection activeCell="D8" sqref="D8:L148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47.42578125" style="170" customWidth="1"/>
    <col min="6" max="6" width="7.28515625" style="170" customWidth="1"/>
    <col min="7" max="7" width="4.7109375" style="170" customWidth="1"/>
    <col min="8" max="8" width="10.7109375" style="170" customWidth="1"/>
    <col min="9" max="9" width="10.140625" style="170" customWidth="1"/>
    <col min="10" max="10" width="7" style="170" customWidth="1"/>
    <col min="11" max="11" width="10.28515625" style="170" customWidth="1"/>
    <col min="12" max="12" width="10.4257812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132</v>
      </c>
      <c r="I3" s="114" t="s">
        <v>133</v>
      </c>
      <c r="J3" s="114" t="s">
        <v>134</v>
      </c>
      <c r="K3" s="114" t="s">
        <v>135</v>
      </c>
      <c r="L3" s="114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15" t="s">
        <v>141</v>
      </c>
      <c r="S3" s="115" t="s">
        <v>142</v>
      </c>
      <c r="T3" s="115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205" t="s">
        <v>145</v>
      </c>
      <c r="E11" s="205" t="s">
        <v>146</v>
      </c>
      <c r="F11" s="205" t="s">
        <v>147</v>
      </c>
      <c r="G11" s="205" t="s">
        <v>148</v>
      </c>
      <c r="H11" s="205" t="s">
        <v>149</v>
      </c>
      <c r="I11" s="205" t="s">
        <v>150</v>
      </c>
      <c r="J11" s="205"/>
      <c r="K11" s="205"/>
      <c r="L11" s="205"/>
    </row>
    <row r="12" spans="1:20" ht="15" customHeight="1">
      <c r="C12" s="62"/>
      <c r="D12" s="205"/>
      <c r="E12" s="205"/>
      <c r="F12" s="205"/>
      <c r="G12" s="205"/>
      <c r="H12" s="205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3" t="s">
        <v>155</v>
      </c>
      <c r="E14" s="204"/>
      <c r="F14" s="204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156</v>
      </c>
      <c r="E15" s="127" t="s">
        <v>157</v>
      </c>
      <c r="F15" s="128" t="s">
        <v>158</v>
      </c>
      <c r="G15" s="128">
        <v>10</v>
      </c>
      <c r="H15" s="61">
        <f>SUM(I15:L15)</f>
        <v>46255.043999999994</v>
      </c>
      <c r="I15" s="61">
        <f>SUM(I16,I17,I20,I23)</f>
        <v>22971.23</v>
      </c>
      <c r="J15" s="61">
        <f>SUM(J16,J17,J20,J23)</f>
        <v>0</v>
      </c>
      <c r="K15" s="61">
        <f>SUM(K16,K17,K20,K23)</f>
        <v>23283.813999999998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159</v>
      </c>
    </row>
    <row r="16" spans="1:20" ht="12" customHeight="1">
      <c r="C16" s="62"/>
      <c r="D16" s="119" t="s">
        <v>160</v>
      </c>
      <c r="E16" s="129" t="s">
        <v>161</v>
      </c>
      <c r="F16" s="120" t="s">
        <v>158</v>
      </c>
      <c r="G16" s="72">
        <v>20</v>
      </c>
      <c r="H16" s="61">
        <f>SUM(I16:L16)</f>
        <v>1030.3530000000001</v>
      </c>
      <c r="I16" s="71">
        <v>1030.3530000000001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159</v>
      </c>
    </row>
    <row r="17" spans="1:20" ht="12" customHeight="1">
      <c r="C17" s="62"/>
      <c r="D17" s="119" t="s">
        <v>162</v>
      </c>
      <c r="E17" s="129" t="s">
        <v>163</v>
      </c>
      <c r="F17" s="120" t="s">
        <v>158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159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164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165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166</v>
      </c>
    </row>
    <row r="20" spans="1:20" ht="12" customHeight="1">
      <c r="C20" s="62"/>
      <c r="D20" s="119" t="s">
        <v>167</v>
      </c>
      <c r="E20" s="129" t="s">
        <v>168</v>
      </c>
      <c r="F20" s="120" t="s">
        <v>158</v>
      </c>
      <c r="G20" s="72" t="s">
        <v>169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159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164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165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170</v>
      </c>
    </row>
    <row r="23" spans="1:20" ht="12" customHeight="1">
      <c r="C23" s="62"/>
      <c r="D23" s="119" t="s">
        <v>171</v>
      </c>
      <c r="E23" s="129" t="s">
        <v>172</v>
      </c>
      <c r="F23" s="120" t="s">
        <v>158</v>
      </c>
      <c r="G23" s="72" t="s">
        <v>173</v>
      </c>
      <c r="H23" s="61">
        <f>SUM(I23:L23)</f>
        <v>45224.690999999999</v>
      </c>
      <c r="I23" s="61">
        <f>SUM(I24:I27)</f>
        <v>21940.877</v>
      </c>
      <c r="J23" s="61">
        <f>SUM(J24:J27)</f>
        <v>0</v>
      </c>
      <c r="K23" s="61">
        <f>SUM(K24:K27)</f>
        <v>23283.813999999998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159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164</v>
      </c>
      <c r="O24" s="134"/>
      <c r="P24" s="134"/>
      <c r="Q24" s="134"/>
      <c r="R24" s="134"/>
      <c r="S24" s="134"/>
      <c r="T24" s="134"/>
    </row>
    <row r="25" spans="1:20" s="168" customFormat="1" ht="12" customHeight="1">
      <c r="A25" s="149"/>
      <c r="B25" s="149"/>
      <c r="C25" s="150" t="s">
        <v>174</v>
      </c>
      <c r="D25" s="151" t="str">
        <f>"1.4."&amp;N25</f>
        <v>1.4.1</v>
      </c>
      <c r="E25" s="152" t="s">
        <v>175</v>
      </c>
      <c r="F25" s="153" t="s">
        <v>158</v>
      </c>
      <c r="G25" s="153" t="s">
        <v>173</v>
      </c>
      <c r="H25" s="154">
        <f>SUM(I25:L25)</f>
        <v>27719.338000000003</v>
      </c>
      <c r="I25" s="155">
        <v>18826.561000000002</v>
      </c>
      <c r="J25" s="155"/>
      <c r="K25" s="155">
        <v>8892.777</v>
      </c>
      <c r="L25" s="155"/>
      <c r="M25" s="149"/>
      <c r="N25" s="156" t="s">
        <v>156</v>
      </c>
      <c r="O25" s="157" t="s">
        <v>175</v>
      </c>
      <c r="P25" s="157" t="s">
        <v>176</v>
      </c>
      <c r="Q25" s="157" t="s">
        <v>177</v>
      </c>
      <c r="R25" s="157" t="s">
        <v>178</v>
      </c>
      <c r="S25" s="156" t="s">
        <v>179</v>
      </c>
      <c r="T25" s="156" t="s">
        <v>180</v>
      </c>
    </row>
    <row r="26" spans="1:20" s="169" customFormat="1" ht="12" customHeight="1">
      <c r="A26" s="149"/>
      <c r="B26" s="149"/>
      <c r="C26" s="150" t="s">
        <v>174</v>
      </c>
      <c r="D26" s="151" t="str">
        <f>"1.4."&amp;N26</f>
        <v>1.4.2</v>
      </c>
      <c r="E26" s="152" t="s">
        <v>181</v>
      </c>
      <c r="F26" s="153" t="s">
        <v>158</v>
      </c>
      <c r="G26" s="153" t="s">
        <v>173</v>
      </c>
      <c r="H26" s="154">
        <f>SUM(I26:L26)</f>
        <v>17505.352999999999</v>
      </c>
      <c r="I26" s="155">
        <v>3114.3159999999998</v>
      </c>
      <c r="J26" s="155"/>
      <c r="K26" s="155">
        <v>14391.037</v>
      </c>
      <c r="L26" s="155"/>
      <c r="M26" s="149"/>
      <c r="N26" s="156" t="s">
        <v>182</v>
      </c>
      <c r="O26" s="157" t="s">
        <v>181</v>
      </c>
      <c r="P26" s="157" t="s">
        <v>183</v>
      </c>
      <c r="Q26" s="157" t="s">
        <v>184</v>
      </c>
      <c r="R26" s="157" t="s">
        <v>39</v>
      </c>
      <c r="S26" s="156" t="s">
        <v>179</v>
      </c>
      <c r="T26" s="156" t="s">
        <v>180</v>
      </c>
    </row>
    <row r="27" spans="1:20" ht="12" customHeight="1">
      <c r="C27" s="62"/>
      <c r="D27" s="122"/>
      <c r="E27" s="125" t="s">
        <v>165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185</v>
      </c>
    </row>
    <row r="28" spans="1:20" ht="21" customHeight="1">
      <c r="C28" s="62"/>
      <c r="D28" s="73" t="s">
        <v>182</v>
      </c>
      <c r="E28" s="127" t="s">
        <v>186</v>
      </c>
      <c r="F28" s="128" t="s">
        <v>158</v>
      </c>
      <c r="G28" s="128" t="s">
        <v>187</v>
      </c>
      <c r="H28" s="61">
        <f t="shared" ref="H28:H40" si="0">SUM(I28:L28)</f>
        <v>21195.784</v>
      </c>
      <c r="I28" s="61">
        <f>SUM(I30,I31,I32)</f>
        <v>0</v>
      </c>
      <c r="J28" s="61">
        <f>SUM(J29,J31,J32)</f>
        <v>0</v>
      </c>
      <c r="K28" s="61">
        <f>SUM(K29,K30,K32)</f>
        <v>5237.7730000000001</v>
      </c>
      <c r="L28" s="61">
        <f>SUM(L29,L30,L31)</f>
        <v>15958.011</v>
      </c>
      <c r="N28" s="134"/>
      <c r="O28" s="134"/>
      <c r="P28" s="134"/>
      <c r="Q28" s="134"/>
      <c r="R28" s="134"/>
      <c r="S28" s="134"/>
      <c r="T28" s="136" t="s">
        <v>159</v>
      </c>
    </row>
    <row r="29" spans="1:20" ht="12" customHeight="1">
      <c r="C29" s="62"/>
      <c r="D29" s="119" t="s">
        <v>188</v>
      </c>
      <c r="E29" s="129" t="s">
        <v>151</v>
      </c>
      <c r="F29" s="120" t="s">
        <v>158</v>
      </c>
      <c r="G29" s="72" t="s">
        <v>189</v>
      </c>
      <c r="H29" s="61">
        <f t="shared" si="0"/>
        <v>10015.827000000001</v>
      </c>
      <c r="I29" s="133"/>
      <c r="J29" s="71"/>
      <c r="K29" s="71">
        <v>5237.7730000000001</v>
      </c>
      <c r="L29" s="71">
        <v>4778.0540000000001</v>
      </c>
      <c r="N29" s="134"/>
      <c r="O29" s="134"/>
      <c r="P29" s="134"/>
      <c r="Q29" s="134"/>
      <c r="R29" s="134"/>
      <c r="S29" s="134"/>
      <c r="T29" s="136" t="s">
        <v>159</v>
      </c>
    </row>
    <row r="30" spans="1:20" ht="12" customHeight="1">
      <c r="C30" s="62"/>
      <c r="D30" s="119" t="s">
        <v>190</v>
      </c>
      <c r="E30" s="129" t="s">
        <v>152</v>
      </c>
      <c r="F30" s="120" t="s">
        <v>158</v>
      </c>
      <c r="G30" s="72" t="s">
        <v>191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159</v>
      </c>
    </row>
    <row r="31" spans="1:20" ht="12" customHeight="1">
      <c r="C31" s="62"/>
      <c r="D31" s="119" t="s">
        <v>192</v>
      </c>
      <c r="E31" s="129" t="s">
        <v>153</v>
      </c>
      <c r="F31" s="120" t="s">
        <v>158</v>
      </c>
      <c r="G31" s="72" t="s">
        <v>193</v>
      </c>
      <c r="H31" s="61">
        <f t="shared" si="0"/>
        <v>11179.957</v>
      </c>
      <c r="I31" s="71"/>
      <c r="J31" s="71"/>
      <c r="K31" s="133"/>
      <c r="L31" s="71">
        <v>11179.957</v>
      </c>
      <c r="N31" s="134"/>
      <c r="O31" s="134"/>
      <c r="P31" s="134"/>
      <c r="Q31" s="134"/>
      <c r="R31" s="134"/>
      <c r="S31" s="134"/>
      <c r="T31" s="136" t="s">
        <v>159</v>
      </c>
    </row>
    <row r="32" spans="1:20" ht="12" customHeight="1">
      <c r="C32" s="62"/>
      <c r="D32" s="119" t="s">
        <v>194</v>
      </c>
      <c r="E32" s="129" t="s">
        <v>195</v>
      </c>
      <c r="F32" s="120" t="s">
        <v>158</v>
      </c>
      <c r="G32" s="72" t="s">
        <v>196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159</v>
      </c>
    </row>
    <row r="33" spans="1:20" ht="12" customHeight="1">
      <c r="C33" s="62"/>
      <c r="D33" s="73" t="s">
        <v>197</v>
      </c>
      <c r="E33" s="127" t="s">
        <v>198</v>
      </c>
      <c r="F33" s="128" t="s">
        <v>158</v>
      </c>
      <c r="G33" s="128" t="s">
        <v>199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159</v>
      </c>
    </row>
    <row r="34" spans="1:20" ht="12" customHeight="1">
      <c r="C34" s="62"/>
      <c r="D34" s="73" t="s">
        <v>200</v>
      </c>
      <c r="E34" s="127" t="s">
        <v>201</v>
      </c>
      <c r="F34" s="128" t="s">
        <v>158</v>
      </c>
      <c r="G34" s="128" t="s">
        <v>202</v>
      </c>
      <c r="H34" s="61">
        <f t="shared" si="0"/>
        <v>44478.392999999996</v>
      </c>
      <c r="I34" s="61">
        <f>SUM(I35,I37,I40,I45)</f>
        <v>12531.564</v>
      </c>
      <c r="J34" s="61">
        <f>SUM(J35,J37,J40,J45)</f>
        <v>0</v>
      </c>
      <c r="K34" s="61">
        <f>SUM(K35,K37,K40,K45)</f>
        <v>16722.089999999997</v>
      </c>
      <c r="L34" s="61">
        <f>SUM(L35,L37,L40,L45)</f>
        <v>15224.739</v>
      </c>
      <c r="N34" s="134"/>
      <c r="O34" s="134"/>
      <c r="P34" s="134"/>
      <c r="Q34" s="134"/>
      <c r="R34" s="134"/>
      <c r="S34" s="134"/>
      <c r="T34" s="136" t="s">
        <v>159</v>
      </c>
    </row>
    <row r="35" spans="1:20" ht="24" customHeight="1">
      <c r="C35" s="62"/>
      <c r="D35" s="119" t="s">
        <v>203</v>
      </c>
      <c r="E35" s="129" t="s">
        <v>204</v>
      </c>
      <c r="F35" s="120" t="s">
        <v>158</v>
      </c>
      <c r="G35" s="72" t="s">
        <v>205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159</v>
      </c>
    </row>
    <row r="36" spans="1:20" ht="12" customHeight="1">
      <c r="C36" s="62"/>
      <c r="D36" s="119" t="s">
        <v>206</v>
      </c>
      <c r="E36" s="130" t="s">
        <v>207</v>
      </c>
      <c r="F36" s="120" t="s">
        <v>158</v>
      </c>
      <c r="G36" s="72" t="s">
        <v>208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159</v>
      </c>
    </row>
    <row r="37" spans="1:20" ht="12" customHeight="1">
      <c r="C37" s="62"/>
      <c r="D37" s="119" t="s">
        <v>209</v>
      </c>
      <c r="E37" s="129" t="s">
        <v>210</v>
      </c>
      <c r="F37" s="120" t="s">
        <v>158</v>
      </c>
      <c r="G37" s="72" t="s">
        <v>211</v>
      </c>
      <c r="H37" s="61">
        <f t="shared" si="0"/>
        <v>31357.457999999999</v>
      </c>
      <c r="I37" s="71">
        <f>I38</f>
        <v>12363.812</v>
      </c>
      <c r="J37" s="71"/>
      <c r="K37" s="71">
        <f>K38</f>
        <v>15928.361999999999</v>
      </c>
      <c r="L37" s="71">
        <f>L38</f>
        <v>3065.2840000000001</v>
      </c>
      <c r="N37" s="134"/>
      <c r="O37" s="134"/>
      <c r="P37" s="134"/>
      <c r="Q37" s="134"/>
      <c r="R37" s="134"/>
      <c r="S37" s="134"/>
      <c r="T37" s="136" t="s">
        <v>159</v>
      </c>
    </row>
    <row r="38" spans="1:20" ht="12" customHeight="1">
      <c r="C38" s="62"/>
      <c r="D38" s="119" t="s">
        <v>212</v>
      </c>
      <c r="E38" s="130" t="s">
        <v>213</v>
      </c>
      <c r="F38" s="120" t="s">
        <v>158</v>
      </c>
      <c r="G38" s="72" t="s">
        <v>214</v>
      </c>
      <c r="H38" s="61">
        <f t="shared" si="0"/>
        <v>31357.457999999999</v>
      </c>
      <c r="I38" s="71">
        <v>12363.812</v>
      </c>
      <c r="J38" s="71"/>
      <c r="K38" s="71">
        <v>15928.361999999999</v>
      </c>
      <c r="L38" s="71">
        <v>3065.2840000000001</v>
      </c>
      <c r="N38" s="134"/>
      <c r="O38" s="134"/>
      <c r="P38" s="134"/>
      <c r="Q38" s="134"/>
      <c r="R38" s="134"/>
      <c r="S38" s="134"/>
      <c r="T38" s="136" t="s">
        <v>159</v>
      </c>
    </row>
    <row r="39" spans="1:20" ht="18" customHeight="1">
      <c r="C39" s="62"/>
      <c r="D39" s="119" t="s">
        <v>215</v>
      </c>
      <c r="E39" s="131" t="s">
        <v>216</v>
      </c>
      <c r="F39" s="120" t="s">
        <v>158</v>
      </c>
      <c r="G39" s="72" t="s">
        <v>217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159</v>
      </c>
    </row>
    <row r="40" spans="1:20" ht="12" customHeight="1">
      <c r="C40" s="62"/>
      <c r="D40" s="119" t="s">
        <v>218</v>
      </c>
      <c r="E40" s="129" t="s">
        <v>219</v>
      </c>
      <c r="F40" s="120" t="s">
        <v>158</v>
      </c>
      <c r="G40" s="72" t="s">
        <v>220</v>
      </c>
      <c r="H40" s="61">
        <f t="shared" si="0"/>
        <v>784.697</v>
      </c>
      <c r="I40" s="61">
        <f>SUM(I41:I44)</f>
        <v>0</v>
      </c>
      <c r="J40" s="61">
        <f>SUM(J41:J44)</f>
        <v>0</v>
      </c>
      <c r="K40" s="61">
        <f>SUM(K41:K44)</f>
        <v>784.697</v>
      </c>
      <c r="L40" s="61">
        <f>SUM(L41:L44)</f>
        <v>0</v>
      </c>
      <c r="N40" s="134"/>
      <c r="O40" s="134"/>
      <c r="P40" s="134"/>
      <c r="Q40" s="134"/>
      <c r="R40" s="134"/>
      <c r="S40" s="134"/>
      <c r="T40" s="136" t="s">
        <v>159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164</v>
      </c>
      <c r="O41" s="134"/>
      <c r="P41" s="134"/>
      <c r="Q41" s="134"/>
      <c r="R41" s="134"/>
      <c r="S41" s="134"/>
      <c r="T41" s="134"/>
    </row>
    <row r="42" spans="1:20" s="169" customFormat="1" ht="12" customHeight="1">
      <c r="A42" s="149"/>
      <c r="B42" s="149"/>
      <c r="C42" s="150" t="s">
        <v>174</v>
      </c>
      <c r="D42" s="151" t="str">
        <f>"4.3."&amp;N42</f>
        <v>4.3.1</v>
      </c>
      <c r="E42" s="152" t="s">
        <v>175</v>
      </c>
      <c r="F42" s="153" t="s">
        <v>158</v>
      </c>
      <c r="G42" s="153" t="s">
        <v>220</v>
      </c>
      <c r="H42" s="154">
        <f>SUM(I42:L42)</f>
        <v>37.720999999999997</v>
      </c>
      <c r="I42" s="155"/>
      <c r="J42" s="155"/>
      <c r="K42" s="155">
        <v>37.720999999999997</v>
      </c>
      <c r="L42" s="155"/>
      <c r="M42" s="149"/>
      <c r="N42" s="156" t="s">
        <v>156</v>
      </c>
      <c r="O42" s="157" t="s">
        <v>175</v>
      </c>
      <c r="P42" s="157" t="s">
        <v>176</v>
      </c>
      <c r="Q42" s="157" t="s">
        <v>177</v>
      </c>
      <c r="R42" s="157" t="s">
        <v>178</v>
      </c>
      <c r="S42" s="156" t="s">
        <v>179</v>
      </c>
      <c r="T42" s="156" t="s">
        <v>221</v>
      </c>
    </row>
    <row r="43" spans="1:20" s="170" customFormat="1" ht="12" customHeight="1">
      <c r="C43" s="150"/>
      <c r="D43" s="174"/>
      <c r="E43" s="175" t="s">
        <v>181</v>
      </c>
      <c r="F43" s="173" t="s">
        <v>158</v>
      </c>
      <c r="G43" s="173" t="s">
        <v>1543</v>
      </c>
      <c r="H43" s="154">
        <f>SUM(I43:L43)</f>
        <v>746.976</v>
      </c>
      <c r="I43" s="155"/>
      <c r="J43" s="155"/>
      <c r="K43" s="155">
        <v>746.976</v>
      </c>
      <c r="L43" s="155"/>
      <c r="N43" s="156"/>
      <c r="O43" s="157"/>
      <c r="P43" s="157"/>
      <c r="Q43" s="157"/>
      <c r="R43" s="157"/>
      <c r="S43" s="156"/>
      <c r="T43" s="156"/>
    </row>
    <row r="44" spans="1:20" ht="12" customHeight="1">
      <c r="C44" s="62"/>
      <c r="D44" s="122"/>
      <c r="E44" s="125" t="s">
        <v>165</v>
      </c>
      <c r="F44" s="123"/>
      <c r="G44" s="123"/>
      <c r="H44" s="121"/>
      <c r="I44" s="121"/>
      <c r="J44" s="121"/>
      <c r="K44" s="121"/>
      <c r="L44" s="124"/>
      <c r="N44" s="134"/>
      <c r="O44" s="134"/>
      <c r="P44" s="134"/>
      <c r="Q44" s="134"/>
      <c r="R44" s="134"/>
      <c r="S44" s="134"/>
      <c r="T44" s="139" t="s">
        <v>222</v>
      </c>
    </row>
    <row r="45" spans="1:20" ht="12" customHeight="1">
      <c r="C45" s="62"/>
      <c r="D45" s="119" t="s">
        <v>223</v>
      </c>
      <c r="E45" s="129" t="s">
        <v>224</v>
      </c>
      <c r="F45" s="120" t="s">
        <v>158</v>
      </c>
      <c r="G45" s="72" t="s">
        <v>225</v>
      </c>
      <c r="H45" s="61">
        <f t="shared" ref="H45:H53" si="1">SUM(I45:L45)</f>
        <v>12336.237999999999</v>
      </c>
      <c r="I45" s="71">
        <v>167.75200000000001</v>
      </c>
      <c r="J45" s="71"/>
      <c r="K45" s="71">
        <v>9.0310000000000006</v>
      </c>
      <c r="L45" s="71">
        <v>12159.455</v>
      </c>
      <c r="N45" s="134"/>
      <c r="O45" s="134"/>
      <c r="P45" s="134"/>
      <c r="Q45" s="134"/>
      <c r="R45" s="134"/>
      <c r="S45" s="134"/>
      <c r="T45" s="136" t="s">
        <v>159</v>
      </c>
    </row>
    <row r="46" spans="1:20" ht="12" customHeight="1">
      <c r="C46" s="62"/>
      <c r="D46" s="73" t="s">
        <v>226</v>
      </c>
      <c r="E46" s="127" t="s">
        <v>227</v>
      </c>
      <c r="F46" s="128" t="s">
        <v>158</v>
      </c>
      <c r="G46" s="128" t="s">
        <v>228</v>
      </c>
      <c r="H46" s="61">
        <f t="shared" si="1"/>
        <v>21195.784</v>
      </c>
      <c r="I46" s="71">
        <f>H29</f>
        <v>10015.827000000001</v>
      </c>
      <c r="J46" s="71"/>
      <c r="K46" s="71">
        <f>H31</f>
        <v>11179.957</v>
      </c>
      <c r="L46" s="71"/>
      <c r="N46" s="134"/>
      <c r="O46" s="134"/>
      <c r="P46" s="134"/>
      <c r="Q46" s="134"/>
      <c r="R46" s="134"/>
      <c r="S46" s="134"/>
      <c r="T46" s="136" t="s">
        <v>159</v>
      </c>
    </row>
    <row r="47" spans="1:20" ht="12" customHeight="1">
      <c r="C47" s="62"/>
      <c r="D47" s="73" t="s">
        <v>229</v>
      </c>
      <c r="E47" s="127" t="s">
        <v>230</v>
      </c>
      <c r="F47" s="128" t="s">
        <v>158</v>
      </c>
      <c r="G47" s="128" t="s">
        <v>231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159</v>
      </c>
    </row>
    <row r="48" spans="1:20" ht="12" customHeight="1">
      <c r="C48" s="62"/>
      <c r="D48" s="73" t="s">
        <v>232</v>
      </c>
      <c r="E48" s="127" t="s">
        <v>233</v>
      </c>
      <c r="F48" s="128" t="s">
        <v>158</v>
      </c>
      <c r="G48" s="128" t="s">
        <v>234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159</v>
      </c>
    </row>
    <row r="49" spans="3:20" ht="12" customHeight="1">
      <c r="C49" s="62"/>
      <c r="D49" s="73" t="s">
        <v>235</v>
      </c>
      <c r="E49" s="127" t="s">
        <v>236</v>
      </c>
      <c r="F49" s="128" t="s">
        <v>158</v>
      </c>
      <c r="G49" s="128" t="s">
        <v>237</v>
      </c>
      <c r="H49" s="61">
        <f t="shared" si="1"/>
        <v>1776.6509999999998</v>
      </c>
      <c r="I49" s="71">
        <f>I15-H29-I34</f>
        <v>423.83899999999812</v>
      </c>
      <c r="J49" s="71"/>
      <c r="K49" s="71">
        <f>(K23+K29-L31-K34)</f>
        <v>619.54000000000087</v>
      </c>
      <c r="L49" s="71">
        <f>L28-L34</f>
        <v>733.27200000000084</v>
      </c>
      <c r="N49" s="134"/>
      <c r="O49" s="134"/>
      <c r="P49" s="134"/>
      <c r="Q49" s="134"/>
      <c r="R49" s="134"/>
      <c r="S49" s="134"/>
      <c r="T49" s="136" t="s">
        <v>159</v>
      </c>
    </row>
    <row r="50" spans="3:20" ht="12" customHeight="1">
      <c r="C50" s="62"/>
      <c r="D50" s="119" t="s">
        <v>238</v>
      </c>
      <c r="E50" s="129" t="s">
        <v>239</v>
      </c>
      <c r="F50" s="120" t="s">
        <v>158</v>
      </c>
      <c r="G50" s="72" t="s">
        <v>240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159</v>
      </c>
    </row>
    <row r="51" spans="3:20" ht="29.25" customHeight="1">
      <c r="C51" s="62"/>
      <c r="D51" s="73" t="s">
        <v>241</v>
      </c>
      <c r="E51" s="127" t="s">
        <v>242</v>
      </c>
      <c r="F51" s="128" t="s">
        <v>158</v>
      </c>
      <c r="G51" s="128" t="s">
        <v>243</v>
      </c>
      <c r="H51" s="61">
        <f t="shared" si="1"/>
        <v>1105.4955516</v>
      </c>
      <c r="I51" s="71">
        <f>(I15-H29)*2.39%</f>
        <v>309.63413169999995</v>
      </c>
      <c r="J51" s="71"/>
      <c r="K51" s="71">
        <f>(K23+K29-L31)*2.39%</f>
        <v>414.46495699999997</v>
      </c>
      <c r="L51" s="71">
        <f>L28*2.39%</f>
        <v>381.39646290000002</v>
      </c>
      <c r="N51" s="134"/>
      <c r="O51" s="134"/>
      <c r="P51" s="134"/>
      <c r="Q51" s="134"/>
      <c r="R51" s="134"/>
      <c r="S51" s="134"/>
      <c r="T51" s="136" t="s">
        <v>159</v>
      </c>
    </row>
    <row r="52" spans="3:20" ht="24" customHeight="1">
      <c r="C52" s="62"/>
      <c r="D52" s="73" t="s">
        <v>244</v>
      </c>
      <c r="E52" s="127" t="s">
        <v>245</v>
      </c>
      <c r="F52" s="128" t="s">
        <v>158</v>
      </c>
      <c r="G52" s="128" t="s">
        <v>246</v>
      </c>
      <c r="H52" s="61">
        <f t="shared" si="1"/>
        <v>671.15544839999984</v>
      </c>
      <c r="I52" s="61">
        <f>I49-I51</f>
        <v>114.20486829999817</v>
      </c>
      <c r="J52" s="61">
        <f>J49-J51</f>
        <v>0</v>
      </c>
      <c r="K52" s="61">
        <f>K49-K51</f>
        <v>205.0750430000009</v>
      </c>
      <c r="L52" s="61">
        <f>L49-L51</f>
        <v>351.87553710000083</v>
      </c>
      <c r="N52" s="134"/>
      <c r="O52" s="134"/>
      <c r="P52" s="134"/>
      <c r="Q52" s="134"/>
      <c r="R52" s="134"/>
      <c r="S52" s="134"/>
      <c r="T52" s="136" t="s">
        <v>159</v>
      </c>
    </row>
    <row r="53" spans="3:20" ht="12" customHeight="1">
      <c r="C53" s="62"/>
      <c r="D53" s="73" t="s">
        <v>247</v>
      </c>
      <c r="E53" s="127" t="s">
        <v>248</v>
      </c>
      <c r="F53" s="128" t="s">
        <v>158</v>
      </c>
      <c r="G53" s="128" t="s">
        <v>249</v>
      </c>
      <c r="H53" s="61">
        <f t="shared" si="1"/>
        <v>0</v>
      </c>
      <c r="I53" s="61">
        <f>SUM(I15,I28,I33)-SUM(I34,I46:I49)</f>
        <v>0</v>
      </c>
      <c r="J53" s="61">
        <f>SUM(J15,J28,J33)-SUM(J34,J46:J49)</f>
        <v>0</v>
      </c>
      <c r="K53" s="61">
        <f>SUM(K15,K28,K33)-SUM(K34,K46:K49)</f>
        <v>0</v>
      </c>
      <c r="L53" s="61">
        <f>SUM(L15,L28,L33)-SUM(L34,L46:L49)</f>
        <v>0</v>
      </c>
      <c r="N53" s="134"/>
      <c r="O53" s="134"/>
      <c r="P53" s="134"/>
      <c r="Q53" s="134"/>
      <c r="R53" s="134"/>
      <c r="S53" s="134"/>
      <c r="T53" s="136" t="s">
        <v>159</v>
      </c>
    </row>
    <row r="54" spans="3:20" ht="18" customHeight="1">
      <c r="C54" s="62"/>
      <c r="D54" s="203" t="s">
        <v>250</v>
      </c>
      <c r="E54" s="204"/>
      <c r="F54" s="204"/>
      <c r="G54" s="144"/>
      <c r="H54" s="142"/>
      <c r="I54" s="142"/>
      <c r="J54" s="142"/>
      <c r="K54" s="142"/>
      <c r="L54" s="143"/>
      <c r="N54" s="134"/>
      <c r="O54" s="134"/>
      <c r="P54" s="134"/>
      <c r="Q54" s="134"/>
      <c r="R54" s="134"/>
      <c r="S54" s="134"/>
      <c r="T54" s="134"/>
    </row>
    <row r="55" spans="3:20" ht="12" customHeight="1">
      <c r="C55" s="62"/>
      <c r="D55" s="73" t="s">
        <v>251</v>
      </c>
      <c r="E55" s="127" t="s">
        <v>157</v>
      </c>
      <c r="F55" s="128" t="s">
        <v>252</v>
      </c>
      <c r="G55" s="128" t="s">
        <v>253</v>
      </c>
      <c r="H55" s="61">
        <f>SUM(I55:L55)</f>
        <v>0</v>
      </c>
      <c r="I55" s="61">
        <f>SUM(I56,I57,I60,I63)</f>
        <v>0</v>
      </c>
      <c r="J55" s="61">
        <f>SUM(J56,J57,J60,J63)</f>
        <v>0</v>
      </c>
      <c r="K55" s="61">
        <f>SUM(K56,K57,K60,K63)</f>
        <v>0</v>
      </c>
      <c r="L55" s="61">
        <f>SUM(L56,L57,L60,L63)</f>
        <v>0</v>
      </c>
      <c r="N55" s="134"/>
      <c r="O55" s="134"/>
      <c r="P55" s="134"/>
      <c r="Q55" s="134"/>
      <c r="R55" s="134"/>
      <c r="S55" s="134"/>
      <c r="T55" s="136" t="s">
        <v>159</v>
      </c>
    </row>
    <row r="56" spans="3:20" ht="12" customHeight="1">
      <c r="C56" s="62"/>
      <c r="D56" s="119" t="s">
        <v>254</v>
      </c>
      <c r="E56" s="129" t="s">
        <v>161</v>
      </c>
      <c r="F56" s="120" t="s">
        <v>252</v>
      </c>
      <c r="G56" s="72" t="s">
        <v>255</v>
      </c>
      <c r="H56" s="61">
        <f>SUM(I56:L56)</f>
        <v>0</v>
      </c>
      <c r="I56" s="71"/>
      <c r="J56" s="71"/>
      <c r="K56" s="71"/>
      <c r="L56" s="71"/>
      <c r="N56" s="134"/>
      <c r="O56" s="134"/>
      <c r="P56" s="134"/>
      <c r="Q56" s="134"/>
      <c r="R56" s="134"/>
      <c r="S56" s="134"/>
      <c r="T56" s="136" t="s">
        <v>159</v>
      </c>
    </row>
    <row r="57" spans="3:20" ht="12" customHeight="1">
      <c r="C57" s="62"/>
      <c r="D57" s="119" t="s">
        <v>256</v>
      </c>
      <c r="E57" s="129" t="s">
        <v>163</v>
      </c>
      <c r="F57" s="120" t="s">
        <v>252</v>
      </c>
      <c r="G57" s="72" t="s">
        <v>257</v>
      </c>
      <c r="H57" s="61">
        <f>SUM(I57:L57)</f>
        <v>0</v>
      </c>
      <c r="I57" s="61">
        <f>SUM(I58:I59)</f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N57" s="134"/>
      <c r="O57" s="134"/>
      <c r="P57" s="134"/>
      <c r="Q57" s="134"/>
      <c r="R57" s="134"/>
      <c r="S57" s="134"/>
      <c r="T57" s="136" t="s">
        <v>159</v>
      </c>
    </row>
    <row r="58" spans="3:20" ht="12" hidden="1" customHeight="1">
      <c r="C58" s="62"/>
      <c r="D58" s="126"/>
      <c r="E58" s="125"/>
      <c r="F58" s="123"/>
      <c r="G58" s="123"/>
      <c r="H58" s="121"/>
      <c r="I58" s="121"/>
      <c r="J58" s="121"/>
      <c r="K58" s="121"/>
      <c r="L58" s="124"/>
      <c r="N58" s="136" t="s">
        <v>164</v>
      </c>
      <c r="O58" s="134"/>
      <c r="P58" s="134"/>
      <c r="Q58" s="134"/>
      <c r="R58" s="134"/>
      <c r="S58" s="134"/>
      <c r="T58" s="134"/>
    </row>
    <row r="59" spans="3:20" ht="12" customHeight="1">
      <c r="C59" s="62"/>
      <c r="D59" s="122"/>
      <c r="E59" s="125" t="s">
        <v>165</v>
      </c>
      <c r="F59" s="123"/>
      <c r="G59" s="123"/>
      <c r="H59" s="121"/>
      <c r="I59" s="121"/>
      <c r="J59" s="121"/>
      <c r="K59" s="121"/>
      <c r="L59" s="124"/>
      <c r="N59" s="134"/>
      <c r="O59" s="134"/>
      <c r="P59" s="134"/>
      <c r="Q59" s="134"/>
      <c r="R59" s="134"/>
      <c r="S59" s="134"/>
      <c r="T59" s="139" t="s">
        <v>258</v>
      </c>
    </row>
    <row r="60" spans="3:20" ht="12" customHeight="1">
      <c r="C60" s="62"/>
      <c r="D60" s="119" t="s">
        <v>259</v>
      </c>
      <c r="E60" s="129" t="s">
        <v>168</v>
      </c>
      <c r="F60" s="120" t="s">
        <v>252</v>
      </c>
      <c r="G60" s="72" t="s">
        <v>260</v>
      </c>
      <c r="H60" s="61">
        <f>SUM(I60:L60)</f>
        <v>0</v>
      </c>
      <c r="I60" s="61">
        <f>SUM(I61:I62)</f>
        <v>0</v>
      </c>
      <c r="J60" s="61">
        <f>SUM(J61:J62)</f>
        <v>0</v>
      </c>
      <c r="K60" s="61">
        <f>SUM(K61:K62)</f>
        <v>0</v>
      </c>
      <c r="L60" s="61">
        <f>SUM(L61:L62)</f>
        <v>0</v>
      </c>
      <c r="N60" s="134"/>
      <c r="O60" s="134"/>
      <c r="P60" s="134"/>
      <c r="Q60" s="134"/>
      <c r="R60" s="134"/>
      <c r="S60" s="134"/>
      <c r="T60" s="136" t="s">
        <v>159</v>
      </c>
    </row>
    <row r="61" spans="3:20" ht="12" hidden="1" customHeight="1">
      <c r="C61" s="62"/>
      <c r="D61" s="126"/>
      <c r="E61" s="125"/>
      <c r="F61" s="123"/>
      <c r="G61" s="123"/>
      <c r="H61" s="121"/>
      <c r="I61" s="121"/>
      <c r="J61" s="121"/>
      <c r="K61" s="121"/>
      <c r="L61" s="124"/>
      <c r="N61" s="136" t="s">
        <v>164</v>
      </c>
      <c r="O61" s="134"/>
      <c r="P61" s="134"/>
      <c r="Q61" s="134"/>
      <c r="R61" s="134"/>
      <c r="S61" s="134"/>
      <c r="T61" s="134"/>
    </row>
    <row r="62" spans="3:20" ht="12" customHeight="1">
      <c r="C62" s="62"/>
      <c r="D62" s="122"/>
      <c r="E62" s="125" t="s">
        <v>165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261</v>
      </c>
    </row>
    <row r="63" spans="3:20" ht="12" customHeight="1">
      <c r="C63" s="62"/>
      <c r="D63" s="119" t="s">
        <v>262</v>
      </c>
      <c r="E63" s="129" t="s">
        <v>172</v>
      </c>
      <c r="F63" s="120" t="s">
        <v>252</v>
      </c>
      <c r="G63" s="72" t="s">
        <v>263</v>
      </c>
      <c r="H63" s="61">
        <f>SUM(I63:L63)</f>
        <v>0</v>
      </c>
      <c r="I63" s="61">
        <f>SUM(I64:I65)</f>
        <v>0</v>
      </c>
      <c r="J63" s="61">
        <f>SUM(J64:J65)</f>
        <v>0</v>
      </c>
      <c r="K63" s="61">
        <f>SUM(K64:K65)</f>
        <v>0</v>
      </c>
      <c r="L63" s="61">
        <f>SUM(L64:L65)</f>
        <v>0</v>
      </c>
      <c r="N63" s="134"/>
      <c r="O63" s="134"/>
      <c r="P63" s="134"/>
      <c r="Q63" s="134"/>
      <c r="R63" s="134"/>
      <c r="S63" s="134"/>
      <c r="T63" s="136" t="s">
        <v>159</v>
      </c>
    </row>
    <row r="64" spans="3:20" ht="12" hidden="1" customHeight="1">
      <c r="C64" s="62"/>
      <c r="D64" s="126"/>
      <c r="E64" s="125"/>
      <c r="F64" s="123"/>
      <c r="G64" s="123"/>
      <c r="H64" s="121"/>
      <c r="I64" s="121"/>
      <c r="J64" s="121"/>
      <c r="K64" s="121"/>
      <c r="L64" s="124"/>
      <c r="N64" s="136" t="s">
        <v>164</v>
      </c>
      <c r="O64" s="134"/>
      <c r="P64" s="134"/>
      <c r="Q64" s="134"/>
      <c r="R64" s="134"/>
      <c r="S64" s="134"/>
      <c r="T64" s="134"/>
    </row>
    <row r="65" spans="3:20" ht="12" customHeight="1">
      <c r="C65" s="62"/>
      <c r="D65" s="122"/>
      <c r="E65" s="125" t="s">
        <v>165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264</v>
      </c>
    </row>
    <row r="66" spans="3:20" ht="12" customHeight="1">
      <c r="C66" s="62"/>
      <c r="D66" s="73" t="s">
        <v>265</v>
      </c>
      <c r="E66" s="127" t="s">
        <v>186</v>
      </c>
      <c r="F66" s="128" t="s">
        <v>252</v>
      </c>
      <c r="G66" s="128" t="s">
        <v>266</v>
      </c>
      <c r="H66" s="61">
        <f t="shared" ref="H66:H78" si="2">SUM(I66:L66)</f>
        <v>0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</v>
      </c>
      <c r="N66" s="134"/>
      <c r="O66" s="134"/>
      <c r="P66" s="134"/>
      <c r="Q66" s="134"/>
      <c r="R66" s="134"/>
      <c r="S66" s="134"/>
      <c r="T66" s="136" t="s">
        <v>159</v>
      </c>
    </row>
    <row r="67" spans="3:20" ht="12" customHeight="1">
      <c r="C67" s="62"/>
      <c r="D67" s="119" t="s">
        <v>267</v>
      </c>
      <c r="E67" s="129" t="s">
        <v>151</v>
      </c>
      <c r="F67" s="120" t="s">
        <v>252</v>
      </c>
      <c r="G67" s="72" t="s">
        <v>268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159</v>
      </c>
    </row>
    <row r="68" spans="3:20" ht="12" customHeight="1">
      <c r="C68" s="62"/>
      <c r="D68" s="119" t="s">
        <v>269</v>
      </c>
      <c r="E68" s="129" t="s">
        <v>152</v>
      </c>
      <c r="F68" s="120" t="s">
        <v>252</v>
      </c>
      <c r="G68" s="72" t="s">
        <v>270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159</v>
      </c>
    </row>
    <row r="69" spans="3:20" ht="12" customHeight="1">
      <c r="C69" s="62"/>
      <c r="D69" s="119" t="s">
        <v>271</v>
      </c>
      <c r="E69" s="129" t="s">
        <v>153</v>
      </c>
      <c r="F69" s="120" t="s">
        <v>252</v>
      </c>
      <c r="G69" s="72" t="s">
        <v>272</v>
      </c>
      <c r="H69" s="61">
        <f t="shared" si="2"/>
        <v>0</v>
      </c>
      <c r="I69" s="71"/>
      <c r="J69" s="71"/>
      <c r="K69" s="133"/>
      <c r="L69" s="71"/>
      <c r="N69" s="134"/>
      <c r="O69" s="134"/>
      <c r="P69" s="134"/>
      <c r="Q69" s="134"/>
      <c r="R69" s="134"/>
      <c r="S69" s="134"/>
      <c r="T69" s="136" t="s">
        <v>159</v>
      </c>
    </row>
    <row r="70" spans="3:20" ht="12" customHeight="1">
      <c r="C70" s="62"/>
      <c r="D70" s="119" t="s">
        <v>273</v>
      </c>
      <c r="E70" s="129" t="s">
        <v>195</v>
      </c>
      <c r="F70" s="120" t="s">
        <v>252</v>
      </c>
      <c r="G70" s="72" t="s">
        <v>274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159</v>
      </c>
    </row>
    <row r="71" spans="3:20" ht="12" customHeight="1">
      <c r="C71" s="62"/>
      <c r="D71" s="73" t="s">
        <v>275</v>
      </c>
      <c r="E71" s="127" t="s">
        <v>198</v>
      </c>
      <c r="F71" s="128" t="s">
        <v>252</v>
      </c>
      <c r="G71" s="128" t="s">
        <v>276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159</v>
      </c>
    </row>
    <row r="72" spans="3:20" ht="12" customHeight="1">
      <c r="C72" s="62"/>
      <c r="D72" s="73" t="s">
        <v>277</v>
      </c>
      <c r="E72" s="127" t="s">
        <v>201</v>
      </c>
      <c r="F72" s="128" t="s">
        <v>252</v>
      </c>
      <c r="G72" s="128" t="s">
        <v>278</v>
      </c>
      <c r="H72" s="61">
        <f t="shared" si="2"/>
        <v>0</v>
      </c>
      <c r="I72" s="61">
        <f>SUM(I73,I75,I78,I81)</f>
        <v>0</v>
      </c>
      <c r="J72" s="61">
        <f>SUM(J73,J75,J78,J81)</f>
        <v>0</v>
      </c>
      <c r="K72" s="61">
        <f>SUM(K73,K75,K78,K81)</f>
        <v>0</v>
      </c>
      <c r="L72" s="61">
        <f>SUM(L73,L75,L78,L81)</f>
        <v>0</v>
      </c>
      <c r="N72" s="134"/>
      <c r="O72" s="134"/>
      <c r="P72" s="134"/>
      <c r="Q72" s="134"/>
      <c r="R72" s="134"/>
      <c r="S72" s="134"/>
      <c r="T72" s="136" t="s">
        <v>159</v>
      </c>
    </row>
    <row r="73" spans="3:20" ht="24" customHeight="1">
      <c r="C73" s="62"/>
      <c r="D73" s="119" t="s">
        <v>279</v>
      </c>
      <c r="E73" s="129" t="s">
        <v>204</v>
      </c>
      <c r="F73" s="120" t="s">
        <v>252</v>
      </c>
      <c r="G73" s="72" t="s">
        <v>280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159</v>
      </c>
    </row>
    <row r="74" spans="3:20" ht="12" customHeight="1">
      <c r="C74" s="62"/>
      <c r="D74" s="119" t="s">
        <v>281</v>
      </c>
      <c r="E74" s="130" t="s">
        <v>207</v>
      </c>
      <c r="F74" s="120" t="s">
        <v>252</v>
      </c>
      <c r="G74" s="72" t="s">
        <v>282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159</v>
      </c>
    </row>
    <row r="75" spans="3:20" ht="12" customHeight="1">
      <c r="C75" s="62"/>
      <c r="D75" s="119" t="s">
        <v>283</v>
      </c>
      <c r="E75" s="129" t="s">
        <v>210</v>
      </c>
      <c r="F75" s="120" t="s">
        <v>252</v>
      </c>
      <c r="G75" s="72" t="s">
        <v>284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159</v>
      </c>
    </row>
    <row r="76" spans="3:20" ht="12" customHeight="1">
      <c r="C76" s="62"/>
      <c r="D76" s="119" t="s">
        <v>285</v>
      </c>
      <c r="E76" s="130" t="s">
        <v>213</v>
      </c>
      <c r="F76" s="120" t="s">
        <v>252</v>
      </c>
      <c r="G76" s="72" t="s">
        <v>286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159</v>
      </c>
    </row>
    <row r="77" spans="3:20" ht="12" customHeight="1">
      <c r="C77" s="62"/>
      <c r="D77" s="119" t="s">
        <v>287</v>
      </c>
      <c r="E77" s="131" t="s">
        <v>216</v>
      </c>
      <c r="F77" s="120" t="s">
        <v>252</v>
      </c>
      <c r="G77" s="72" t="s">
        <v>288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159</v>
      </c>
    </row>
    <row r="78" spans="3:20" ht="12" customHeight="1">
      <c r="C78" s="62"/>
      <c r="D78" s="119" t="s">
        <v>289</v>
      </c>
      <c r="E78" s="129" t="s">
        <v>219</v>
      </c>
      <c r="F78" s="120" t="s">
        <v>252</v>
      </c>
      <c r="G78" s="72" t="s">
        <v>290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159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164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165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291</v>
      </c>
    </row>
    <row r="81" spans="3:20" ht="12" customHeight="1">
      <c r="C81" s="62"/>
      <c r="D81" s="119" t="s">
        <v>292</v>
      </c>
      <c r="E81" s="129" t="s">
        <v>224</v>
      </c>
      <c r="F81" s="120" t="s">
        <v>252</v>
      </c>
      <c r="G81" s="72" t="s">
        <v>293</v>
      </c>
      <c r="H81" s="61">
        <f t="shared" ref="H81:H89" si="3">SUM(I81:L81)</f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159</v>
      </c>
    </row>
    <row r="82" spans="3:20" ht="12" customHeight="1">
      <c r="C82" s="62"/>
      <c r="D82" s="73" t="s">
        <v>294</v>
      </c>
      <c r="E82" s="127" t="s">
        <v>227</v>
      </c>
      <c r="F82" s="128" t="s">
        <v>252</v>
      </c>
      <c r="G82" s="128" t="s">
        <v>295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159</v>
      </c>
    </row>
    <row r="83" spans="3:20" ht="12" customHeight="1">
      <c r="C83" s="62"/>
      <c r="D83" s="73" t="s">
        <v>296</v>
      </c>
      <c r="E83" s="127" t="s">
        <v>230</v>
      </c>
      <c r="F83" s="128" t="s">
        <v>252</v>
      </c>
      <c r="G83" s="128" t="s">
        <v>297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159</v>
      </c>
    </row>
    <row r="84" spans="3:20" ht="12" customHeight="1">
      <c r="C84" s="62"/>
      <c r="D84" s="73" t="s">
        <v>298</v>
      </c>
      <c r="E84" s="127" t="s">
        <v>233</v>
      </c>
      <c r="F84" s="128" t="s">
        <v>252</v>
      </c>
      <c r="G84" s="128" t="s">
        <v>299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159</v>
      </c>
    </row>
    <row r="85" spans="3:20" ht="12" customHeight="1">
      <c r="C85" s="62"/>
      <c r="D85" s="73" t="s">
        <v>300</v>
      </c>
      <c r="E85" s="127" t="s">
        <v>236</v>
      </c>
      <c r="F85" s="128" t="s">
        <v>252</v>
      </c>
      <c r="G85" s="128" t="s">
        <v>301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159</v>
      </c>
    </row>
    <row r="86" spans="3:20" ht="12" customHeight="1">
      <c r="C86" s="62"/>
      <c r="D86" s="119" t="s">
        <v>302</v>
      </c>
      <c r="E86" s="129" t="s">
        <v>303</v>
      </c>
      <c r="F86" s="120" t="s">
        <v>252</v>
      </c>
      <c r="G86" s="72" t="s">
        <v>304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159</v>
      </c>
    </row>
    <row r="87" spans="3:20" ht="12" customHeight="1">
      <c r="C87" s="62"/>
      <c r="D87" s="73" t="s">
        <v>305</v>
      </c>
      <c r="E87" s="127" t="s">
        <v>242</v>
      </c>
      <c r="F87" s="128" t="s">
        <v>252</v>
      </c>
      <c r="G87" s="128" t="s">
        <v>306</v>
      </c>
      <c r="H87" s="61">
        <f t="shared" si="3"/>
        <v>0</v>
      </c>
      <c r="I87" s="71"/>
      <c r="J87" s="71"/>
      <c r="K87" s="71"/>
      <c r="L87" s="71"/>
      <c r="N87" s="134"/>
      <c r="O87" s="134"/>
      <c r="P87" s="134"/>
      <c r="Q87" s="134"/>
      <c r="R87" s="134"/>
      <c r="S87" s="134"/>
      <c r="T87" s="136" t="s">
        <v>159</v>
      </c>
    </row>
    <row r="88" spans="3:20" ht="24" customHeight="1">
      <c r="C88" s="62"/>
      <c r="D88" s="73" t="s">
        <v>307</v>
      </c>
      <c r="E88" s="127" t="s">
        <v>245</v>
      </c>
      <c r="F88" s="128" t="s">
        <v>252</v>
      </c>
      <c r="G88" s="128" t="s">
        <v>308</v>
      </c>
      <c r="H88" s="61">
        <f t="shared" si="3"/>
        <v>0</v>
      </c>
      <c r="I88" s="61">
        <f>I85-I87</f>
        <v>0</v>
      </c>
      <c r="J88" s="61">
        <f>J85-J87</f>
        <v>0</v>
      </c>
      <c r="K88" s="61">
        <f>K85-K87</f>
        <v>0</v>
      </c>
      <c r="L88" s="61">
        <f>L85-L87</f>
        <v>0</v>
      </c>
      <c r="N88" s="134"/>
      <c r="O88" s="134"/>
      <c r="P88" s="134"/>
      <c r="Q88" s="134"/>
      <c r="R88" s="134"/>
      <c r="S88" s="134"/>
      <c r="T88" s="136" t="s">
        <v>159</v>
      </c>
    </row>
    <row r="89" spans="3:20" ht="12" customHeight="1">
      <c r="C89" s="62"/>
      <c r="D89" s="73" t="s">
        <v>309</v>
      </c>
      <c r="E89" s="127" t="s">
        <v>248</v>
      </c>
      <c r="F89" s="128" t="s">
        <v>252</v>
      </c>
      <c r="G89" s="128" t="s">
        <v>310</v>
      </c>
      <c r="H89" s="61">
        <f t="shared" si="3"/>
        <v>0</v>
      </c>
      <c r="I89" s="61">
        <f>SUM(I55,I66,I71)-SUM(I72,I82:I85)</f>
        <v>0</v>
      </c>
      <c r="J89" s="61">
        <f>SUM(J55,J66,J71)-SUM(J72,J82:J85)</f>
        <v>0</v>
      </c>
      <c r="K89" s="61">
        <f>SUM(K55,K66,K71)-SUM(K72,K82:K85)</f>
        <v>0</v>
      </c>
      <c r="L89" s="61">
        <f>SUM(L55,L66,L71)-SUM(L72,L82:L85)</f>
        <v>0</v>
      </c>
      <c r="N89" s="134"/>
      <c r="O89" s="134"/>
      <c r="P89" s="134"/>
      <c r="Q89" s="134"/>
      <c r="R89" s="134"/>
      <c r="S89" s="134"/>
      <c r="T89" s="136" t="s">
        <v>159</v>
      </c>
    </row>
    <row r="90" spans="3:20" ht="18" customHeight="1">
      <c r="C90" s="62"/>
      <c r="D90" s="203" t="s">
        <v>311</v>
      </c>
      <c r="E90" s="204"/>
      <c r="F90" s="204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312</v>
      </c>
      <c r="E91" s="127" t="s">
        <v>313</v>
      </c>
      <c r="F91" s="128" t="s">
        <v>252</v>
      </c>
      <c r="G91" s="128" t="s">
        <v>314</v>
      </c>
      <c r="H91" s="61">
        <f>SUM(I91:L91)</f>
        <v>20.823</v>
      </c>
      <c r="I91" s="71">
        <v>2</v>
      </c>
      <c r="J91" s="71"/>
      <c r="K91" s="71">
        <v>6.9539999999999997</v>
      </c>
      <c r="L91" s="71">
        <v>11.869</v>
      </c>
      <c r="N91" s="134"/>
      <c r="O91" s="134"/>
      <c r="P91" s="134"/>
      <c r="Q91" s="134"/>
      <c r="R91" s="134"/>
      <c r="S91" s="134"/>
      <c r="T91" s="136" t="s">
        <v>159</v>
      </c>
    </row>
    <row r="92" spans="3:20" ht="12" customHeight="1">
      <c r="C92" s="62"/>
      <c r="D92" s="73" t="s">
        <v>315</v>
      </c>
      <c r="E92" s="127" t="s">
        <v>316</v>
      </c>
      <c r="F92" s="128" t="s">
        <v>252</v>
      </c>
      <c r="G92" s="128" t="s">
        <v>317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159</v>
      </c>
    </row>
    <row r="93" spans="3:20" ht="12" customHeight="1">
      <c r="C93" s="62"/>
      <c r="D93" s="73" t="s">
        <v>318</v>
      </c>
      <c r="E93" s="127" t="s">
        <v>319</v>
      </c>
      <c r="F93" s="128" t="s">
        <v>252</v>
      </c>
      <c r="G93" s="128" t="s">
        <v>320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159</v>
      </c>
    </row>
    <row r="94" spans="3:20" ht="18" customHeight="1">
      <c r="C94" s="62"/>
      <c r="D94" s="203" t="s">
        <v>321</v>
      </c>
      <c r="E94" s="204"/>
      <c r="F94" s="204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322</v>
      </c>
      <c r="E95" s="127" t="s">
        <v>323</v>
      </c>
      <c r="F95" s="128" t="s">
        <v>158</v>
      </c>
      <c r="G95" s="128" t="s">
        <v>324</v>
      </c>
      <c r="H95" s="61">
        <f t="shared" ref="H95:H126" si="4">SUM(I95:L95)</f>
        <v>44478.392999999996</v>
      </c>
      <c r="I95" s="61">
        <f>SUM(I96,I97)</f>
        <v>12531.564</v>
      </c>
      <c r="J95" s="61">
        <f>SUM(J96,J97)</f>
        <v>0</v>
      </c>
      <c r="K95" s="61">
        <f>SUM(K96,K97)</f>
        <v>16722.089999999997</v>
      </c>
      <c r="L95" s="61">
        <f>SUM(L96,L97)</f>
        <v>15224.739</v>
      </c>
      <c r="N95" s="134"/>
      <c r="O95" s="134"/>
      <c r="P95" s="134"/>
      <c r="Q95" s="134"/>
      <c r="R95" s="134"/>
      <c r="S95" s="134"/>
      <c r="T95" s="136" t="s">
        <v>159</v>
      </c>
    </row>
    <row r="96" spans="3:20" ht="12" customHeight="1">
      <c r="C96" s="62"/>
      <c r="D96" s="119" t="s">
        <v>325</v>
      </c>
      <c r="E96" s="129" t="s">
        <v>326</v>
      </c>
      <c r="F96" s="120" t="s">
        <v>158</v>
      </c>
      <c r="G96" s="72" t="s">
        <v>327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159</v>
      </c>
    </row>
    <row r="97" spans="3:20" ht="12" customHeight="1">
      <c r="C97" s="62"/>
      <c r="D97" s="119" t="s">
        <v>328</v>
      </c>
      <c r="E97" s="129" t="s">
        <v>329</v>
      </c>
      <c r="F97" s="120" t="s">
        <v>158</v>
      </c>
      <c r="G97" s="72" t="s">
        <v>330</v>
      </c>
      <c r="H97" s="61">
        <f t="shared" si="4"/>
        <v>44478.392999999996</v>
      </c>
      <c r="I97" s="61">
        <f>I100</f>
        <v>12531.564</v>
      </c>
      <c r="J97" s="61">
        <f>J100</f>
        <v>0</v>
      </c>
      <c r="K97" s="61">
        <f>K100</f>
        <v>16722.089999999997</v>
      </c>
      <c r="L97" s="61">
        <f>L100</f>
        <v>15224.739</v>
      </c>
      <c r="N97" s="134"/>
      <c r="O97" s="134"/>
      <c r="P97" s="134"/>
      <c r="Q97" s="134"/>
      <c r="R97" s="134"/>
      <c r="S97" s="134"/>
      <c r="T97" s="136" t="s">
        <v>159</v>
      </c>
    </row>
    <row r="98" spans="3:20" ht="12" customHeight="1">
      <c r="C98" s="62"/>
      <c r="D98" s="119" t="s">
        <v>331</v>
      </c>
      <c r="E98" s="130" t="s">
        <v>332</v>
      </c>
      <c r="F98" s="120" t="s">
        <v>252</v>
      </c>
      <c r="G98" s="72" t="s">
        <v>333</v>
      </c>
      <c r="H98" s="61">
        <f t="shared" si="4"/>
        <v>20.823</v>
      </c>
      <c r="I98" s="71">
        <v>2</v>
      </c>
      <c r="J98" s="71"/>
      <c r="K98" s="71">
        <v>6.9539999999999997</v>
      </c>
      <c r="L98" s="71">
        <v>11.869</v>
      </c>
      <c r="N98" s="134"/>
      <c r="O98" s="134"/>
      <c r="P98" s="134"/>
      <c r="Q98" s="134"/>
      <c r="R98" s="134"/>
      <c r="S98" s="134"/>
      <c r="T98" s="136" t="s">
        <v>159</v>
      </c>
    </row>
    <row r="99" spans="3:20" ht="12" customHeight="1">
      <c r="C99" s="62"/>
      <c r="D99" s="119" t="s">
        <v>334</v>
      </c>
      <c r="E99" s="131" t="s">
        <v>335</v>
      </c>
      <c r="F99" s="120" t="s">
        <v>252</v>
      </c>
      <c r="G99" s="72" t="s">
        <v>336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159</v>
      </c>
    </row>
    <row r="100" spans="3:20" ht="12" customHeight="1">
      <c r="C100" s="62"/>
      <c r="D100" s="119" t="s">
        <v>337</v>
      </c>
      <c r="E100" s="130" t="s">
        <v>338</v>
      </c>
      <c r="F100" s="120" t="s">
        <v>158</v>
      </c>
      <c r="G100" s="72" t="s">
        <v>339</v>
      </c>
      <c r="H100" s="61">
        <f t="shared" si="4"/>
        <v>44478.392999999996</v>
      </c>
      <c r="I100" s="71">
        <f>I34</f>
        <v>12531.564</v>
      </c>
      <c r="J100" s="71"/>
      <c r="K100" s="71">
        <f>K34</f>
        <v>16722.089999999997</v>
      </c>
      <c r="L100" s="71">
        <f>L34</f>
        <v>15224.739</v>
      </c>
      <c r="N100" s="134"/>
      <c r="O100" s="134"/>
      <c r="P100" s="134"/>
      <c r="Q100" s="134"/>
      <c r="R100" s="134"/>
      <c r="S100" s="134"/>
      <c r="T100" s="136" t="s">
        <v>159</v>
      </c>
    </row>
    <row r="101" spans="3:20" ht="12" customHeight="1">
      <c r="C101" s="62"/>
      <c r="D101" s="73" t="s">
        <v>340</v>
      </c>
      <c r="E101" s="127" t="s">
        <v>341</v>
      </c>
      <c r="F101" s="128" t="s">
        <v>158</v>
      </c>
      <c r="G101" s="128" t="s">
        <v>342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159</v>
      </c>
    </row>
    <row r="102" spans="3:20" ht="12" customHeight="1">
      <c r="C102" s="62"/>
      <c r="D102" s="119" t="s">
        <v>343</v>
      </c>
      <c r="E102" s="129" t="s">
        <v>344</v>
      </c>
      <c r="F102" s="120" t="s">
        <v>158</v>
      </c>
      <c r="G102" s="72" t="s">
        <v>345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159</v>
      </c>
    </row>
    <row r="103" spans="3:20" ht="12" customHeight="1">
      <c r="C103" s="62"/>
      <c r="D103" s="119" t="s">
        <v>346</v>
      </c>
      <c r="E103" s="130" t="s">
        <v>347</v>
      </c>
      <c r="F103" s="120" t="s">
        <v>158</v>
      </c>
      <c r="G103" s="72" t="s">
        <v>348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159</v>
      </c>
    </row>
    <row r="104" spans="3:20" ht="12" customHeight="1">
      <c r="C104" s="62"/>
      <c r="D104" s="119" t="s">
        <v>349</v>
      </c>
      <c r="E104" s="130" t="s">
        <v>350</v>
      </c>
      <c r="F104" s="120" t="s">
        <v>158</v>
      </c>
      <c r="G104" s="72" t="s">
        <v>351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159</v>
      </c>
    </row>
    <row r="105" spans="3:20" ht="36" customHeight="1">
      <c r="C105" s="62"/>
      <c r="D105" s="119" t="s">
        <v>352</v>
      </c>
      <c r="E105" s="131" t="s">
        <v>353</v>
      </c>
      <c r="F105" s="120" t="s">
        <v>158</v>
      </c>
      <c r="G105" s="72" t="s">
        <v>354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159</v>
      </c>
    </row>
    <row r="106" spans="3:20" ht="12" customHeight="1">
      <c r="C106" s="62"/>
      <c r="D106" s="119" t="s">
        <v>355</v>
      </c>
      <c r="E106" s="132" t="s">
        <v>356</v>
      </c>
      <c r="F106" s="120" t="s">
        <v>158</v>
      </c>
      <c r="G106" s="72" t="s">
        <v>357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159</v>
      </c>
    </row>
    <row r="107" spans="3:20" ht="12" customHeight="1">
      <c r="C107" s="62"/>
      <c r="D107" s="119" t="s">
        <v>358</v>
      </c>
      <c r="E107" s="132" t="s">
        <v>359</v>
      </c>
      <c r="F107" s="120" t="s">
        <v>158</v>
      </c>
      <c r="G107" s="72" t="s">
        <v>360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159</v>
      </c>
    </row>
    <row r="108" spans="3:20" ht="36" customHeight="1">
      <c r="C108" s="62"/>
      <c r="D108" s="119" t="s">
        <v>361</v>
      </c>
      <c r="E108" s="131" t="s">
        <v>362</v>
      </c>
      <c r="F108" s="120" t="s">
        <v>158</v>
      </c>
      <c r="G108" s="72" t="s">
        <v>363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159</v>
      </c>
    </row>
    <row r="109" spans="3:20" ht="12" customHeight="1">
      <c r="C109" s="62"/>
      <c r="D109" s="119" t="s">
        <v>364</v>
      </c>
      <c r="E109" s="132" t="s">
        <v>356</v>
      </c>
      <c r="F109" s="120" t="s">
        <v>158</v>
      </c>
      <c r="G109" s="72" t="s">
        <v>365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159</v>
      </c>
    </row>
    <row r="110" spans="3:20" ht="12" customHeight="1">
      <c r="C110" s="62"/>
      <c r="D110" s="119" t="s">
        <v>366</v>
      </c>
      <c r="E110" s="132" t="s">
        <v>359</v>
      </c>
      <c r="F110" s="120" t="s">
        <v>158</v>
      </c>
      <c r="G110" s="72" t="s">
        <v>367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159</v>
      </c>
    </row>
    <row r="111" spans="3:20" ht="24" customHeight="1">
      <c r="C111" s="62"/>
      <c r="D111" s="119" t="s">
        <v>368</v>
      </c>
      <c r="E111" s="131" t="s">
        <v>369</v>
      </c>
      <c r="F111" s="120" t="s">
        <v>158</v>
      </c>
      <c r="G111" s="72" t="s">
        <v>370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159</v>
      </c>
    </row>
    <row r="112" spans="3:20" ht="12" customHeight="1">
      <c r="C112" s="62"/>
      <c r="D112" s="119" t="s">
        <v>371</v>
      </c>
      <c r="E112" s="132" t="s">
        <v>356</v>
      </c>
      <c r="F112" s="120" t="s">
        <v>158</v>
      </c>
      <c r="G112" s="72" t="s">
        <v>372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159</v>
      </c>
    </row>
    <row r="113" spans="3:20" ht="12" customHeight="1">
      <c r="C113" s="62"/>
      <c r="D113" s="119" t="s">
        <v>373</v>
      </c>
      <c r="E113" s="132" t="s">
        <v>359</v>
      </c>
      <c r="F113" s="120" t="s">
        <v>158</v>
      </c>
      <c r="G113" s="72" t="s">
        <v>374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159</v>
      </c>
    </row>
    <row r="114" spans="3:20" ht="12" customHeight="1">
      <c r="C114" s="62"/>
      <c r="D114" s="119" t="s">
        <v>375</v>
      </c>
      <c r="E114" s="131" t="s">
        <v>376</v>
      </c>
      <c r="F114" s="120" t="s">
        <v>158</v>
      </c>
      <c r="G114" s="72" t="s">
        <v>377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159</v>
      </c>
    </row>
    <row r="115" spans="3:20" ht="12" customHeight="1">
      <c r="C115" s="62"/>
      <c r="D115" s="119" t="s">
        <v>378</v>
      </c>
      <c r="E115" s="131" t="s">
        <v>379</v>
      </c>
      <c r="F115" s="120" t="s">
        <v>158</v>
      </c>
      <c r="G115" s="72" t="s">
        <v>380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159</v>
      </c>
    </row>
    <row r="116" spans="3:20" ht="36" customHeight="1">
      <c r="C116" s="62"/>
      <c r="D116" s="119" t="s">
        <v>381</v>
      </c>
      <c r="E116" s="131" t="s">
        <v>382</v>
      </c>
      <c r="F116" s="120" t="s">
        <v>158</v>
      </c>
      <c r="G116" s="72" t="s">
        <v>383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159</v>
      </c>
    </row>
    <row r="117" spans="3:20" ht="24" customHeight="1">
      <c r="C117" s="62"/>
      <c r="D117" s="119" t="s">
        <v>384</v>
      </c>
      <c r="E117" s="131" t="s">
        <v>385</v>
      </c>
      <c r="F117" s="120" t="s">
        <v>158</v>
      </c>
      <c r="G117" s="72" t="s">
        <v>386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159</v>
      </c>
    </row>
    <row r="118" spans="3:20" ht="12" customHeight="1">
      <c r="C118" s="62"/>
      <c r="D118" s="119" t="s">
        <v>387</v>
      </c>
      <c r="E118" s="129" t="s">
        <v>388</v>
      </c>
      <c r="F118" s="120" t="s">
        <v>158</v>
      </c>
      <c r="G118" s="72" t="s">
        <v>389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159</v>
      </c>
    </row>
    <row r="119" spans="3:20" ht="12" customHeight="1">
      <c r="C119" s="62"/>
      <c r="D119" s="119" t="s">
        <v>390</v>
      </c>
      <c r="E119" s="130" t="s">
        <v>332</v>
      </c>
      <c r="F119" s="120" t="s">
        <v>252</v>
      </c>
      <c r="G119" s="72" t="s">
        <v>391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159</v>
      </c>
    </row>
    <row r="120" spans="3:20" ht="12" customHeight="1">
      <c r="C120" s="62"/>
      <c r="D120" s="119" t="s">
        <v>392</v>
      </c>
      <c r="E120" s="131" t="s">
        <v>335</v>
      </c>
      <c r="F120" s="120" t="s">
        <v>252</v>
      </c>
      <c r="G120" s="72" t="s">
        <v>393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159</v>
      </c>
    </row>
    <row r="121" spans="3:20" ht="12" customHeight="1">
      <c r="C121" s="62"/>
      <c r="D121" s="119" t="s">
        <v>394</v>
      </c>
      <c r="E121" s="130" t="s">
        <v>338</v>
      </c>
      <c r="F121" s="120" t="s">
        <v>158</v>
      </c>
      <c r="G121" s="72" t="s">
        <v>395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159</v>
      </c>
    </row>
    <row r="122" spans="3:20" ht="12" customHeight="1">
      <c r="C122" s="62"/>
      <c r="D122" s="73" t="s">
        <v>396</v>
      </c>
      <c r="E122" s="127" t="s">
        <v>397</v>
      </c>
      <c r="F122" s="128" t="s">
        <v>158</v>
      </c>
      <c r="G122" s="128" t="s">
        <v>398</v>
      </c>
      <c r="H122" s="61">
        <f t="shared" si="4"/>
        <v>44478.392999999996</v>
      </c>
      <c r="I122" s="61">
        <f>SUM(I123,I124)</f>
        <v>12531.564</v>
      </c>
      <c r="J122" s="61">
        <f>SUM(J123,J124)</f>
        <v>0</v>
      </c>
      <c r="K122" s="61">
        <f>SUM(K123,K124)</f>
        <v>16722.089999999997</v>
      </c>
      <c r="L122" s="61">
        <f>SUM(L123,L124)</f>
        <v>15224.739</v>
      </c>
      <c r="N122" s="134"/>
      <c r="O122" s="134"/>
      <c r="P122" s="134"/>
      <c r="Q122" s="134"/>
      <c r="R122" s="134"/>
      <c r="S122" s="134"/>
      <c r="T122" s="136" t="s">
        <v>159</v>
      </c>
    </row>
    <row r="123" spans="3:20" ht="12" customHeight="1">
      <c r="C123" s="62"/>
      <c r="D123" s="119" t="s">
        <v>399</v>
      </c>
      <c r="E123" s="129" t="s">
        <v>326</v>
      </c>
      <c r="F123" s="120" t="s">
        <v>158</v>
      </c>
      <c r="G123" s="72" t="s">
        <v>400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159</v>
      </c>
    </row>
    <row r="124" spans="3:20" ht="12" customHeight="1">
      <c r="C124" s="62"/>
      <c r="D124" s="119" t="s">
        <v>401</v>
      </c>
      <c r="E124" s="129" t="s">
        <v>329</v>
      </c>
      <c r="F124" s="120" t="s">
        <v>158</v>
      </c>
      <c r="G124" s="72" t="s">
        <v>402</v>
      </c>
      <c r="H124" s="61">
        <f t="shared" si="4"/>
        <v>44478.392999999996</v>
      </c>
      <c r="I124" s="61">
        <f>I126</f>
        <v>12531.564</v>
      </c>
      <c r="J124" s="61">
        <f>J126</f>
        <v>0</v>
      </c>
      <c r="K124" s="61">
        <f>K126</f>
        <v>16722.089999999997</v>
      </c>
      <c r="L124" s="61">
        <f>L126</f>
        <v>15224.739</v>
      </c>
      <c r="N124" s="134"/>
      <c r="O124" s="134"/>
      <c r="P124" s="134"/>
      <c r="Q124" s="134"/>
      <c r="R124" s="134"/>
      <c r="S124" s="134"/>
      <c r="T124" s="136" t="s">
        <v>159</v>
      </c>
    </row>
    <row r="125" spans="3:20" ht="12" customHeight="1">
      <c r="C125" s="62"/>
      <c r="D125" s="119" t="s">
        <v>403</v>
      </c>
      <c r="E125" s="130" t="s">
        <v>404</v>
      </c>
      <c r="F125" s="120" t="s">
        <v>252</v>
      </c>
      <c r="G125" s="72" t="s">
        <v>405</v>
      </c>
      <c r="H125" s="61">
        <f t="shared" si="4"/>
        <v>20.823</v>
      </c>
      <c r="I125" s="71">
        <v>2</v>
      </c>
      <c r="J125" s="71"/>
      <c r="K125" s="71">
        <v>6.9539999999999997</v>
      </c>
      <c r="L125" s="71">
        <v>11.869</v>
      </c>
      <c r="N125" s="134"/>
      <c r="O125" s="134"/>
      <c r="P125" s="134"/>
      <c r="Q125" s="134"/>
      <c r="R125" s="134"/>
      <c r="S125" s="134"/>
      <c r="T125" s="136" t="s">
        <v>159</v>
      </c>
    </row>
    <row r="126" spans="3:20" ht="12" customHeight="1">
      <c r="C126" s="62"/>
      <c r="D126" s="119" t="s">
        <v>406</v>
      </c>
      <c r="E126" s="130" t="s">
        <v>338</v>
      </c>
      <c r="F126" s="120" t="s">
        <v>158</v>
      </c>
      <c r="G126" s="72" t="s">
        <v>407</v>
      </c>
      <c r="H126" s="61">
        <f t="shared" si="4"/>
        <v>44478.392999999996</v>
      </c>
      <c r="I126" s="71">
        <f>I95</f>
        <v>12531.564</v>
      </c>
      <c r="J126" s="71"/>
      <c r="K126" s="71">
        <f>K95</f>
        <v>16722.089999999997</v>
      </c>
      <c r="L126" s="71">
        <f>L95</f>
        <v>15224.739</v>
      </c>
      <c r="N126" s="134"/>
      <c r="O126" s="134"/>
      <c r="P126" s="134"/>
      <c r="Q126" s="134"/>
      <c r="R126" s="134"/>
      <c r="S126" s="134"/>
      <c r="T126" s="136" t="s">
        <v>159</v>
      </c>
    </row>
    <row r="127" spans="3:20" ht="18" customHeight="1">
      <c r="C127" s="62"/>
      <c r="D127" s="203" t="s">
        <v>408</v>
      </c>
      <c r="E127" s="204"/>
      <c r="F127" s="204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409</v>
      </c>
      <c r="E128" s="127" t="s">
        <v>410</v>
      </c>
      <c r="F128" s="128" t="s">
        <v>411</v>
      </c>
      <c r="G128" s="128" t="s">
        <v>412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159</v>
      </c>
    </row>
    <row r="129" spans="3:20" ht="12" customHeight="1">
      <c r="C129" s="62"/>
      <c r="D129" s="119" t="s">
        <v>413</v>
      </c>
      <c r="E129" s="129" t="s">
        <v>326</v>
      </c>
      <c r="F129" s="120" t="s">
        <v>411</v>
      </c>
      <c r="G129" s="72" t="s">
        <v>414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159</v>
      </c>
    </row>
    <row r="130" spans="3:20" ht="12" customHeight="1">
      <c r="C130" s="62"/>
      <c r="D130" s="119" t="s">
        <v>415</v>
      </c>
      <c r="E130" s="129" t="s">
        <v>329</v>
      </c>
      <c r="F130" s="120" t="s">
        <v>411</v>
      </c>
      <c r="G130" s="72" t="s">
        <v>416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159</v>
      </c>
    </row>
    <row r="131" spans="3:20" ht="12" customHeight="1">
      <c r="C131" s="62"/>
      <c r="D131" s="119" t="s">
        <v>417</v>
      </c>
      <c r="E131" s="130" t="s">
        <v>332</v>
      </c>
      <c r="F131" s="120" t="s">
        <v>411</v>
      </c>
      <c r="G131" s="72" t="s">
        <v>418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159</v>
      </c>
    </row>
    <row r="132" spans="3:20" ht="12" customHeight="1">
      <c r="C132" s="62"/>
      <c r="D132" s="119" t="s">
        <v>419</v>
      </c>
      <c r="E132" s="131" t="s">
        <v>420</v>
      </c>
      <c r="F132" s="120" t="s">
        <v>411</v>
      </c>
      <c r="G132" s="72" t="s">
        <v>421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159</v>
      </c>
    </row>
    <row r="133" spans="3:20" ht="12" customHeight="1">
      <c r="C133" s="62"/>
      <c r="D133" s="119" t="s">
        <v>422</v>
      </c>
      <c r="E133" s="130" t="s">
        <v>338</v>
      </c>
      <c r="F133" s="120" t="s">
        <v>411</v>
      </c>
      <c r="G133" s="72" t="s">
        <v>423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159</v>
      </c>
    </row>
    <row r="134" spans="3:20" ht="12" customHeight="1">
      <c r="C134" s="62"/>
      <c r="D134" s="73" t="s">
        <v>424</v>
      </c>
      <c r="E134" s="127" t="s">
        <v>425</v>
      </c>
      <c r="F134" s="128" t="s">
        <v>411</v>
      </c>
      <c r="G134" s="128" t="s">
        <v>426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159</v>
      </c>
    </row>
    <row r="135" spans="3:20" ht="12" customHeight="1">
      <c r="C135" s="62"/>
      <c r="D135" s="119" t="s">
        <v>427</v>
      </c>
      <c r="E135" s="129" t="s">
        <v>326</v>
      </c>
      <c r="F135" s="120" t="s">
        <v>411</v>
      </c>
      <c r="G135" s="72" t="s">
        <v>428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159</v>
      </c>
    </row>
    <row r="136" spans="3:20" ht="12" customHeight="1">
      <c r="C136" s="62"/>
      <c r="D136" s="119" t="s">
        <v>429</v>
      </c>
      <c r="E136" s="130" t="s">
        <v>347</v>
      </c>
      <c r="F136" s="120" t="s">
        <v>411</v>
      </c>
      <c r="G136" s="72" t="s">
        <v>430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159</v>
      </c>
    </row>
    <row r="137" spans="3:20" ht="12" customHeight="1">
      <c r="C137" s="62"/>
      <c r="D137" s="119" t="s">
        <v>431</v>
      </c>
      <c r="E137" s="130" t="s">
        <v>350</v>
      </c>
      <c r="F137" s="120" t="s">
        <v>411</v>
      </c>
      <c r="G137" s="72" t="s">
        <v>432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159</v>
      </c>
    </row>
    <row r="138" spans="3:20" ht="12" customHeight="1">
      <c r="C138" s="62"/>
      <c r="D138" s="119" t="s">
        <v>433</v>
      </c>
      <c r="E138" s="131" t="s">
        <v>356</v>
      </c>
      <c r="F138" s="120" t="s">
        <v>411</v>
      </c>
      <c r="G138" s="72" t="s">
        <v>434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159</v>
      </c>
    </row>
    <row r="139" spans="3:20" ht="12" customHeight="1">
      <c r="C139" s="62"/>
      <c r="D139" s="119" t="s">
        <v>435</v>
      </c>
      <c r="E139" s="131" t="s">
        <v>436</v>
      </c>
      <c r="F139" s="120" t="s">
        <v>411</v>
      </c>
      <c r="G139" s="72" t="s">
        <v>437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159</v>
      </c>
    </row>
    <row r="140" spans="3:20" ht="12" customHeight="1">
      <c r="C140" s="62"/>
      <c r="D140" s="119" t="s">
        <v>438</v>
      </c>
      <c r="E140" s="129" t="s">
        <v>388</v>
      </c>
      <c r="F140" s="120" t="s">
        <v>411</v>
      </c>
      <c r="G140" s="72" t="s">
        <v>439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159</v>
      </c>
    </row>
    <row r="141" spans="3:20" ht="12" customHeight="1">
      <c r="C141" s="62"/>
      <c r="D141" s="119" t="s">
        <v>440</v>
      </c>
      <c r="E141" s="130" t="s">
        <v>332</v>
      </c>
      <c r="F141" s="120" t="s">
        <v>411</v>
      </c>
      <c r="G141" s="72" t="s">
        <v>441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159</v>
      </c>
    </row>
    <row r="142" spans="3:20" ht="12" customHeight="1">
      <c r="C142" s="62"/>
      <c r="D142" s="119" t="s">
        <v>442</v>
      </c>
      <c r="E142" s="131" t="s">
        <v>420</v>
      </c>
      <c r="F142" s="120" t="s">
        <v>411</v>
      </c>
      <c r="G142" s="72" t="s">
        <v>443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159</v>
      </c>
    </row>
    <row r="143" spans="3:20" ht="12" customHeight="1">
      <c r="C143" s="62"/>
      <c r="D143" s="119" t="s">
        <v>444</v>
      </c>
      <c r="E143" s="130" t="s">
        <v>338</v>
      </c>
      <c r="F143" s="120" t="s">
        <v>411</v>
      </c>
      <c r="G143" s="72" t="s">
        <v>445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159</v>
      </c>
    </row>
    <row r="144" spans="3:20" ht="12" customHeight="1">
      <c r="C144" s="62"/>
      <c r="D144" s="73" t="s">
        <v>446</v>
      </c>
      <c r="E144" s="127" t="s">
        <v>447</v>
      </c>
      <c r="F144" s="128" t="s">
        <v>411</v>
      </c>
      <c r="G144" s="128" t="s">
        <v>448</v>
      </c>
      <c r="H144" s="61">
        <f t="shared" si="5"/>
        <v>58953.478358915992</v>
      </c>
      <c r="I144" s="61">
        <f>SUM(I145:I146)</f>
        <v>6635.1486319199994</v>
      </c>
      <c r="J144" s="61">
        <f>SUM(J145:J146)</f>
        <v>0</v>
      </c>
      <c r="K144" s="61">
        <f>SUM(K145:K146)</f>
        <v>19908.000180647996</v>
      </c>
      <c r="L144" s="61">
        <f>SUM(L145:L146)</f>
        <v>32410.329546347999</v>
      </c>
      <c r="N144" s="134"/>
      <c r="O144" s="134"/>
      <c r="P144" s="134"/>
      <c r="Q144" s="134"/>
      <c r="R144" s="134"/>
      <c r="S144" s="134"/>
      <c r="T144" s="136" t="s">
        <v>159</v>
      </c>
    </row>
    <row r="145" spans="3:20" ht="12" customHeight="1">
      <c r="C145" s="62"/>
      <c r="D145" s="119" t="s">
        <v>449</v>
      </c>
      <c r="E145" s="129" t="s">
        <v>326</v>
      </c>
      <c r="F145" s="120" t="s">
        <v>411</v>
      </c>
      <c r="G145" s="72" t="s">
        <v>450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159</v>
      </c>
    </row>
    <row r="146" spans="3:20" ht="12" customHeight="1">
      <c r="C146" s="62"/>
      <c r="D146" s="119" t="s">
        <v>451</v>
      </c>
      <c r="E146" s="129" t="s">
        <v>329</v>
      </c>
      <c r="F146" s="120" t="s">
        <v>411</v>
      </c>
      <c r="G146" s="72" t="s">
        <v>452</v>
      </c>
      <c r="H146" s="61">
        <f t="shared" si="5"/>
        <v>58953.478358915992</v>
      </c>
      <c r="I146" s="61">
        <f>SUM(I147:I148)</f>
        <v>6635.1486319199994</v>
      </c>
      <c r="J146" s="61">
        <f>SUM(J147:J148)</f>
        <v>0</v>
      </c>
      <c r="K146" s="61">
        <f>SUM(K147:K148)</f>
        <v>19908.000180647996</v>
      </c>
      <c r="L146" s="61">
        <f>SUM(L147:L148)</f>
        <v>32410.329546347999</v>
      </c>
      <c r="N146" s="134"/>
      <c r="O146" s="134"/>
      <c r="P146" s="134"/>
      <c r="Q146" s="134"/>
      <c r="R146" s="134"/>
      <c r="S146" s="134"/>
      <c r="T146" s="136" t="s">
        <v>159</v>
      </c>
    </row>
    <row r="147" spans="3:20" ht="12" customHeight="1">
      <c r="C147" s="62"/>
      <c r="D147" s="119" t="s">
        <v>453</v>
      </c>
      <c r="E147" s="130" t="s">
        <v>404</v>
      </c>
      <c r="F147" s="120" t="s">
        <v>411</v>
      </c>
      <c r="G147" s="72" t="s">
        <v>454</v>
      </c>
      <c r="H147" s="61">
        <f t="shared" si="5"/>
        <v>53714.813231376</v>
      </c>
      <c r="I147" s="71">
        <f>(I125*179.13823*1.2)*12</f>
        <v>5159.1810239999995</v>
      </c>
      <c r="J147" s="71"/>
      <c r="K147" s="71">
        <f>(K125*179.13823*1.2)*12</f>
        <v>17938.472420447997</v>
      </c>
      <c r="L147" s="71">
        <f>(L125*179.13823*1.2)*12</f>
        <v>30617.159786927998</v>
      </c>
      <c r="N147" s="134"/>
      <c r="O147" s="134"/>
      <c r="P147" s="134"/>
      <c r="Q147" s="134"/>
      <c r="R147" s="134"/>
      <c r="S147" s="134"/>
      <c r="T147" s="136" t="s">
        <v>159</v>
      </c>
    </row>
    <row r="148" spans="3:20" ht="12" customHeight="1">
      <c r="C148" s="62"/>
      <c r="D148" s="119" t="s">
        <v>455</v>
      </c>
      <c r="E148" s="130" t="s">
        <v>338</v>
      </c>
      <c r="F148" s="120" t="s">
        <v>411</v>
      </c>
      <c r="G148" s="72" t="s">
        <v>456</v>
      </c>
      <c r="H148" s="61">
        <f t="shared" si="5"/>
        <v>5238.66512754</v>
      </c>
      <c r="I148" s="71">
        <f>I126*0.09815*1.2</f>
        <v>1475.9676079199999</v>
      </c>
      <c r="J148" s="71"/>
      <c r="K148" s="71">
        <f>K126*0.09815*1.2</f>
        <v>1969.5277601999994</v>
      </c>
      <c r="L148" s="71">
        <f>L126*0.09815*1.2</f>
        <v>1793.16975942</v>
      </c>
      <c r="N148" s="134"/>
      <c r="O148" s="134"/>
      <c r="P148" s="134"/>
      <c r="Q148" s="134"/>
      <c r="R148" s="134"/>
      <c r="S148" s="134"/>
      <c r="T148" s="136" t="s">
        <v>159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4:F54"/>
    <mergeCell ref="D90:F90"/>
    <mergeCell ref="D94:F94"/>
    <mergeCell ref="D127:F127"/>
  </mergeCells>
  <printOptions horizontalCentered="1"/>
  <pageMargins left="0.24" right="0.24" top="0.24" bottom="0.24" header="0.24" footer="0.24"/>
  <pageSetup paperSize="9" scale="81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89" t="s">
        <v>457</v>
      </c>
      <c r="B1" s="90" t="s">
        <v>458</v>
      </c>
      <c r="C1" s="89" t="s">
        <v>457</v>
      </c>
      <c r="D1" s="91"/>
      <c r="E1" s="92" t="s">
        <v>459</v>
      </c>
      <c r="F1" s="91"/>
      <c r="G1" s="92" t="s">
        <v>460</v>
      </c>
      <c r="H1" s="91"/>
      <c r="I1" s="93" t="s">
        <v>461</v>
      </c>
      <c r="J1" s="92" t="s">
        <v>462</v>
      </c>
      <c r="L1" s="92" t="s">
        <v>463</v>
      </c>
      <c r="O1" s="92" t="s">
        <v>464</v>
      </c>
    </row>
    <row r="2" spans="1:15" ht="11.25" customHeight="1">
      <c r="A2" s="89" t="s">
        <v>465</v>
      </c>
      <c r="B2" s="90" t="s">
        <v>466</v>
      </c>
      <c r="C2" s="89" t="s">
        <v>465</v>
      </c>
      <c r="D2" s="91"/>
      <c r="E2" s="94" t="s">
        <v>467</v>
      </c>
      <c r="F2" s="91"/>
      <c r="G2" s="95">
        <f>YEAR</f>
        <v>2024</v>
      </c>
      <c r="H2" s="91"/>
      <c r="I2" s="93" t="s">
        <v>468</v>
      </c>
      <c r="J2" s="92" t="s">
        <v>469</v>
      </c>
      <c r="L2" s="94" t="s">
        <v>112</v>
      </c>
      <c r="M2" s="104">
        <v>1</v>
      </c>
      <c r="O2" s="94">
        <v>2022</v>
      </c>
    </row>
    <row r="3" spans="1:15" ht="11.25" customHeight="1">
      <c r="A3" s="89" t="s">
        <v>470</v>
      </c>
      <c r="B3" s="90" t="s">
        <v>471</v>
      </c>
      <c r="C3" s="89" t="s">
        <v>470</v>
      </c>
      <c r="D3" s="91"/>
      <c r="E3" s="94" t="s">
        <v>73</v>
      </c>
      <c r="F3" s="91"/>
      <c r="H3" s="91"/>
      <c r="I3" s="93" t="s">
        <v>472</v>
      </c>
      <c r="J3" s="92" t="s">
        <v>473</v>
      </c>
      <c r="L3" s="94" t="s">
        <v>117</v>
      </c>
      <c r="M3" s="104">
        <v>2</v>
      </c>
      <c r="O3" s="94">
        <v>2023</v>
      </c>
    </row>
    <row r="4" spans="1:15" ht="11.25" customHeight="1">
      <c r="A4" s="89" t="s">
        <v>474</v>
      </c>
      <c r="B4" s="90" t="s">
        <v>475</v>
      </c>
      <c r="C4" s="89" t="s">
        <v>474</v>
      </c>
      <c r="D4" s="91"/>
      <c r="F4" s="91"/>
      <c r="G4" s="92" t="s">
        <v>476</v>
      </c>
      <c r="H4" s="91"/>
      <c r="I4" s="93" t="s">
        <v>477</v>
      </c>
      <c r="J4" s="92" t="s">
        <v>478</v>
      </c>
      <c r="L4" s="94" t="s">
        <v>119</v>
      </c>
      <c r="M4" s="104">
        <v>3</v>
      </c>
      <c r="O4" s="94">
        <v>2024</v>
      </c>
    </row>
    <row r="5" spans="1:15" ht="11.25" customHeight="1">
      <c r="A5" s="89" t="s">
        <v>479</v>
      </c>
      <c r="B5" s="90" t="s">
        <v>480</v>
      </c>
      <c r="C5" s="89" t="s">
        <v>479</v>
      </c>
      <c r="D5" s="91"/>
      <c r="F5" s="91"/>
      <c r="G5" s="95" t="str">
        <f>"01.01."&amp;PERIOD</f>
        <v>01.01.2024</v>
      </c>
      <c r="H5" s="91"/>
      <c r="I5" s="93" t="s">
        <v>481</v>
      </c>
      <c r="J5" s="92" t="s">
        <v>482</v>
      </c>
      <c r="L5" s="94" t="s">
        <v>121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483</v>
      </c>
      <c r="C6" s="89" t="s">
        <v>18</v>
      </c>
      <c r="D6" s="91"/>
      <c r="E6" s="92" t="s">
        <v>484</v>
      </c>
      <c r="F6" s="91"/>
      <c r="G6" s="95" t="str">
        <f>"31.12."&amp;PERIOD</f>
        <v>31.12.2024</v>
      </c>
      <c r="H6" s="91"/>
      <c r="I6" s="96"/>
      <c r="J6" s="92" t="s">
        <v>485</v>
      </c>
      <c r="L6" s="94" t="s">
        <v>28</v>
      </c>
      <c r="M6" s="104">
        <v>5</v>
      </c>
    </row>
    <row r="7" spans="1:15" ht="11.25" customHeight="1">
      <c r="A7" s="89" t="s">
        <v>486</v>
      </c>
      <c r="B7" s="90" t="s">
        <v>487</v>
      </c>
      <c r="C7" s="89" t="s">
        <v>486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488</v>
      </c>
      <c r="B8" s="90" t="s">
        <v>489</v>
      </c>
      <c r="C8" s="89" t="s">
        <v>488</v>
      </c>
      <c r="D8" s="91"/>
      <c r="E8" s="97" t="s">
        <v>490</v>
      </c>
      <c r="F8" s="91"/>
      <c r="G8" s="92" t="s">
        <v>491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492</v>
      </c>
      <c r="B9" s="90" t="s">
        <v>493</v>
      </c>
      <c r="C9" s="89" t="s">
        <v>492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125</v>
      </c>
      <c r="M9" s="104">
        <v>8</v>
      </c>
    </row>
    <row r="10" spans="1:15" ht="11.25" customHeight="1">
      <c r="A10" s="89" t="s">
        <v>494</v>
      </c>
      <c r="B10" s="90" t="s">
        <v>495</v>
      </c>
      <c r="C10" s="89" t="s">
        <v>494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126</v>
      </c>
      <c r="M10" s="104">
        <v>9</v>
      </c>
    </row>
    <row r="11" spans="1:15" ht="11.25" customHeight="1">
      <c r="A11" s="98" t="s">
        <v>496</v>
      </c>
      <c r="B11" s="90" t="s">
        <v>497</v>
      </c>
      <c r="C11" s="99" t="s">
        <v>498</v>
      </c>
      <c r="D11" s="91"/>
      <c r="E11" s="92" t="s">
        <v>499</v>
      </c>
      <c r="F11" s="91"/>
      <c r="H11" s="91"/>
      <c r="I11" s="91"/>
      <c r="J11" s="91"/>
      <c r="L11" s="94" t="s">
        <v>127</v>
      </c>
      <c r="M11" s="104">
        <v>10</v>
      </c>
    </row>
    <row r="12" spans="1:15" ht="11.25" customHeight="1">
      <c r="A12" s="98" t="s">
        <v>500</v>
      </c>
      <c r="B12" s="90" t="s">
        <v>501</v>
      </c>
      <c r="C12" s="99"/>
      <c r="D12" s="91"/>
      <c r="E12" s="97" t="s">
        <v>76</v>
      </c>
      <c r="F12" s="91"/>
      <c r="G12" s="92" t="s">
        <v>502</v>
      </c>
      <c r="H12" s="91"/>
      <c r="I12" s="91"/>
      <c r="J12" s="91"/>
      <c r="L12" s="106" t="s">
        <v>128</v>
      </c>
      <c r="M12" s="104">
        <v>11</v>
      </c>
    </row>
    <row r="13" spans="1:15" ht="11.25" customHeight="1">
      <c r="A13" s="98" t="s">
        <v>503</v>
      </c>
      <c r="B13" s="90" t="s">
        <v>504</v>
      </c>
      <c r="C13" s="99" t="s">
        <v>505</v>
      </c>
      <c r="D13" s="91"/>
      <c r="E13" s="97" t="s">
        <v>506</v>
      </c>
      <c r="F13" s="91"/>
      <c r="G13" s="95" t="str">
        <f>"01.01."&amp;PERIOD</f>
        <v>01.01.2024</v>
      </c>
      <c r="H13" s="91"/>
      <c r="I13" s="91"/>
      <c r="J13" s="91"/>
      <c r="L13" s="106" t="s">
        <v>129</v>
      </c>
      <c r="M13" s="104">
        <v>12</v>
      </c>
    </row>
    <row r="14" spans="1:15" ht="11.25" customHeight="1">
      <c r="A14" s="98" t="s">
        <v>507</v>
      </c>
      <c r="B14" s="100" t="s">
        <v>508</v>
      </c>
      <c r="C14" s="101" t="s">
        <v>509</v>
      </c>
      <c r="D14" s="91"/>
      <c r="E14" s="97" t="s">
        <v>510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511</v>
      </c>
      <c r="B15" s="90" t="s">
        <v>512</v>
      </c>
      <c r="C15" s="89" t="s">
        <v>511</v>
      </c>
      <c r="D15" s="91"/>
      <c r="E15" s="97" t="s">
        <v>513</v>
      </c>
      <c r="F15" s="91"/>
      <c r="H15" s="91"/>
      <c r="I15" s="91"/>
      <c r="J15" s="91"/>
    </row>
    <row r="16" spans="1:15" ht="11.25" customHeight="1">
      <c r="A16" s="89" t="s">
        <v>514</v>
      </c>
      <c r="B16" s="90" t="s">
        <v>515</v>
      </c>
      <c r="C16" s="89" t="s">
        <v>514</v>
      </c>
      <c r="D16" s="91"/>
      <c r="E16" s="97" t="s">
        <v>516</v>
      </c>
      <c r="F16" s="91"/>
      <c r="G16" s="92" t="s">
        <v>517</v>
      </c>
      <c r="H16" s="91"/>
      <c r="I16" s="91"/>
      <c r="J16" s="91"/>
    </row>
    <row r="17" spans="1:10" ht="11.25" customHeight="1">
      <c r="A17" s="89" t="s">
        <v>518</v>
      </c>
      <c r="B17" s="90" t="s">
        <v>519</v>
      </c>
      <c r="C17" s="89" t="s">
        <v>518</v>
      </c>
      <c r="D17" s="91"/>
      <c r="E17" s="97" t="s">
        <v>520</v>
      </c>
      <c r="F17" s="91"/>
      <c r="G17" s="97" t="s">
        <v>521</v>
      </c>
      <c r="H17" s="91"/>
      <c r="I17" s="91"/>
      <c r="J17" s="91"/>
    </row>
    <row r="18" spans="1:10" ht="11.25" customHeight="1">
      <c r="A18" s="89" t="s">
        <v>522</v>
      </c>
      <c r="B18" s="90" t="s">
        <v>523</v>
      </c>
      <c r="C18" s="89" t="s">
        <v>522</v>
      </c>
      <c r="D18" s="91"/>
      <c r="F18" s="91"/>
      <c r="H18" s="91"/>
      <c r="I18" s="91"/>
      <c r="J18" s="91"/>
    </row>
    <row r="19" spans="1:10" ht="11.25" customHeight="1">
      <c r="A19" s="89" t="s">
        <v>524</v>
      </c>
      <c r="B19" s="90" t="s">
        <v>525</v>
      </c>
      <c r="C19" s="99" t="s">
        <v>526</v>
      </c>
      <c r="D19" s="91"/>
      <c r="F19" s="91"/>
      <c r="G19" s="92" t="s">
        <v>527</v>
      </c>
      <c r="H19" s="91"/>
      <c r="I19" s="91"/>
      <c r="J19" s="91"/>
    </row>
    <row r="20" spans="1:10" ht="11.25" customHeight="1">
      <c r="A20" s="89" t="s">
        <v>528</v>
      </c>
      <c r="B20" s="90" t="s">
        <v>529</v>
      </c>
      <c r="C20" s="89" t="s">
        <v>528</v>
      </c>
      <c r="D20" s="91"/>
      <c r="F20" s="91"/>
      <c r="G20" s="97" t="s">
        <v>530</v>
      </c>
      <c r="H20" s="91"/>
      <c r="I20" s="91"/>
      <c r="J20" s="91"/>
    </row>
    <row r="21" spans="1:10" ht="11.25" customHeight="1">
      <c r="A21" s="89" t="s">
        <v>531</v>
      </c>
      <c r="B21" s="90" t="s">
        <v>532</v>
      </c>
      <c r="C21" s="89" t="s">
        <v>531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533</v>
      </c>
      <c r="B22" s="90" t="s">
        <v>534</v>
      </c>
      <c r="C22" s="89" t="s">
        <v>533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535</v>
      </c>
      <c r="B23" s="90" t="s">
        <v>536</v>
      </c>
      <c r="C23" s="99" t="s">
        <v>537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538</v>
      </c>
      <c r="B24" s="90" t="s">
        <v>539</v>
      </c>
      <c r="C24" s="89" t="s">
        <v>538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540</v>
      </c>
      <c r="B25" s="90" t="s">
        <v>541</v>
      </c>
      <c r="C25" s="89" t="s">
        <v>540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542</v>
      </c>
      <c r="B26" s="90" t="s">
        <v>543</v>
      </c>
      <c r="C26" s="89" t="s">
        <v>542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544</v>
      </c>
      <c r="B27" s="90" t="s">
        <v>545</v>
      </c>
      <c r="C27" s="89" t="s">
        <v>544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546</v>
      </c>
      <c r="B28" s="90" t="s">
        <v>547</v>
      </c>
      <c r="C28" s="89" t="s">
        <v>546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548</v>
      </c>
      <c r="B29" s="90" t="s">
        <v>549</v>
      </c>
      <c r="C29" s="89" t="s">
        <v>548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550</v>
      </c>
      <c r="B30" s="90" t="s">
        <v>551</v>
      </c>
      <c r="C30" s="89" t="s">
        <v>550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552</v>
      </c>
      <c r="B31" s="90" t="s">
        <v>553</v>
      </c>
      <c r="C31" s="89" t="s">
        <v>552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554</v>
      </c>
      <c r="B32" s="90" t="s">
        <v>555</v>
      </c>
      <c r="C32" s="89" t="s">
        <v>554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556</v>
      </c>
      <c r="B33" s="90" t="s">
        <v>557</v>
      </c>
      <c r="C33" s="89" t="s">
        <v>556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558</v>
      </c>
      <c r="B34" s="90" t="s">
        <v>559</v>
      </c>
      <c r="C34" s="89" t="s">
        <v>558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560</v>
      </c>
      <c r="B35" s="90" t="s">
        <v>561</v>
      </c>
      <c r="C35" s="89" t="s">
        <v>560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562</v>
      </c>
      <c r="B36" s="90" t="s">
        <v>563</v>
      </c>
      <c r="C36" s="89" t="s">
        <v>562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564</v>
      </c>
      <c r="B37" s="90" t="s">
        <v>565</v>
      </c>
      <c r="C37" s="89" t="s">
        <v>564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566</v>
      </c>
      <c r="B38" s="90" t="s">
        <v>567</v>
      </c>
      <c r="C38" s="89" t="s">
        <v>566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568</v>
      </c>
      <c r="B39" s="90" t="s">
        <v>569</v>
      </c>
      <c r="C39" s="89" t="s">
        <v>568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570</v>
      </c>
      <c r="B40" s="90" t="s">
        <v>571</v>
      </c>
      <c r="C40" s="89" t="s">
        <v>570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572</v>
      </c>
      <c r="B41" s="90" t="s">
        <v>573</v>
      </c>
      <c r="C41" s="89" t="s">
        <v>572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574</v>
      </c>
      <c r="B42" s="90" t="s">
        <v>575</v>
      </c>
      <c r="C42" s="89" t="s">
        <v>574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576</v>
      </c>
      <c r="B43" s="90" t="s">
        <v>577</v>
      </c>
      <c r="C43" s="89" t="s">
        <v>576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578</v>
      </c>
      <c r="B44" s="90" t="s">
        <v>579</v>
      </c>
      <c r="C44" s="89" t="s">
        <v>578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580</v>
      </c>
      <c r="B45" s="90" t="s">
        <v>581</v>
      </c>
      <c r="C45" s="89" t="s">
        <v>580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582</v>
      </c>
      <c r="B46" s="90" t="s">
        <v>583</v>
      </c>
      <c r="C46" s="89" t="s">
        <v>582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584</v>
      </c>
      <c r="B47" s="90" t="s">
        <v>585</v>
      </c>
      <c r="C47" s="89" t="s">
        <v>584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586</v>
      </c>
      <c r="B48" s="90" t="s">
        <v>587</v>
      </c>
      <c r="C48" s="89" t="s">
        <v>586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588</v>
      </c>
      <c r="B49" s="90" t="s">
        <v>589</v>
      </c>
      <c r="C49" s="89" t="s">
        <v>588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590</v>
      </c>
      <c r="B50" s="90" t="s">
        <v>591</v>
      </c>
      <c r="C50" s="89" t="s">
        <v>590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592</v>
      </c>
      <c r="B51" s="90" t="s">
        <v>593</v>
      </c>
      <c r="C51" s="89" t="s">
        <v>592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594</v>
      </c>
      <c r="B52" s="90" t="s">
        <v>595</v>
      </c>
      <c r="C52" s="89" t="s">
        <v>594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596</v>
      </c>
      <c r="B53" s="90" t="s">
        <v>597</v>
      </c>
      <c r="C53" s="89" t="s">
        <v>596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598</v>
      </c>
      <c r="B54" s="90" t="s">
        <v>599</v>
      </c>
      <c r="C54" s="89" t="s">
        <v>598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600</v>
      </c>
      <c r="B55" s="90" t="s">
        <v>601</v>
      </c>
      <c r="C55" s="89" t="s">
        <v>600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602</v>
      </c>
      <c r="B56" s="100" t="s">
        <v>603</v>
      </c>
      <c r="C56" s="102" t="s">
        <v>604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605</v>
      </c>
      <c r="B57" s="90" t="s">
        <v>606</v>
      </c>
      <c r="C57" s="89" t="s">
        <v>605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607</v>
      </c>
      <c r="B58" s="90" t="s">
        <v>608</v>
      </c>
      <c r="C58" s="89" t="s">
        <v>607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609</v>
      </c>
      <c r="B59" s="90" t="s">
        <v>610</v>
      </c>
      <c r="C59" s="89" t="s">
        <v>609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611</v>
      </c>
      <c r="B60" s="90" t="s">
        <v>612</v>
      </c>
      <c r="C60" s="99" t="s">
        <v>613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614</v>
      </c>
      <c r="B61" s="90" t="s">
        <v>615</v>
      </c>
      <c r="C61" s="89" t="s">
        <v>614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616</v>
      </c>
      <c r="B62" s="90" t="s">
        <v>617</v>
      </c>
      <c r="C62" s="99" t="s">
        <v>618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619</v>
      </c>
      <c r="B63" s="90" t="s">
        <v>620</v>
      </c>
      <c r="C63" s="89" t="s">
        <v>619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621</v>
      </c>
      <c r="B64" s="90" t="s">
        <v>622</v>
      </c>
      <c r="C64" s="89" t="s">
        <v>621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623</v>
      </c>
      <c r="B65" s="90" t="s">
        <v>624</v>
      </c>
      <c r="C65" s="89" t="s">
        <v>623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625</v>
      </c>
      <c r="B66" s="90" t="s">
        <v>626</v>
      </c>
      <c r="C66" s="89" t="s">
        <v>625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627</v>
      </c>
      <c r="B67" s="90" t="s">
        <v>628</v>
      </c>
      <c r="C67" s="89" t="s">
        <v>627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629</v>
      </c>
      <c r="B68" s="90" t="s">
        <v>630</v>
      </c>
      <c r="C68" s="89" t="s">
        <v>629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631</v>
      </c>
      <c r="B69" s="90" t="s">
        <v>632</v>
      </c>
      <c r="C69" s="89" t="s">
        <v>631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633</v>
      </c>
      <c r="B70" s="90" t="s">
        <v>634</v>
      </c>
      <c r="C70" s="89" t="s">
        <v>633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635</v>
      </c>
      <c r="B71" s="90" t="s">
        <v>636</v>
      </c>
      <c r="C71" s="89" t="s">
        <v>635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637</v>
      </c>
      <c r="B72" s="90" t="s">
        <v>638</v>
      </c>
      <c r="C72" s="89" t="s">
        <v>637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639</v>
      </c>
      <c r="B73" s="90" t="s">
        <v>640</v>
      </c>
      <c r="C73" s="89" t="s">
        <v>639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641</v>
      </c>
      <c r="B74" s="90" t="s">
        <v>642</v>
      </c>
      <c r="C74" s="89" t="s">
        <v>641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643</v>
      </c>
      <c r="B75" s="90" t="s">
        <v>644</v>
      </c>
      <c r="C75" s="89" t="s">
        <v>643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645</v>
      </c>
      <c r="B76" s="90" t="s">
        <v>646</v>
      </c>
      <c r="C76" s="89" t="s">
        <v>645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647</v>
      </c>
      <c r="B77" s="90" t="s">
        <v>648</v>
      </c>
      <c r="C77" s="99" t="s">
        <v>649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650</v>
      </c>
      <c r="B78" s="90" t="s">
        <v>651</v>
      </c>
      <c r="C78" s="89" t="s">
        <v>650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652</v>
      </c>
      <c r="B79" s="90" t="s">
        <v>653</v>
      </c>
      <c r="C79" s="89" t="s">
        <v>652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654</v>
      </c>
      <c r="B80" s="90" t="s">
        <v>655</v>
      </c>
      <c r="C80" s="89" t="s">
        <v>654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656</v>
      </c>
      <c r="B81" s="90" t="s">
        <v>657</v>
      </c>
      <c r="C81" s="89" t="s">
        <v>656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658</v>
      </c>
      <c r="B82" s="90" t="s">
        <v>659</v>
      </c>
      <c r="C82" s="99" t="s">
        <v>660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661</v>
      </c>
      <c r="B83" s="90" t="s">
        <v>662</v>
      </c>
      <c r="C83" s="99" t="s">
        <v>663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664</v>
      </c>
      <c r="B84" s="90" t="s">
        <v>665</v>
      </c>
      <c r="C84" s="89" t="s">
        <v>664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666</v>
      </c>
      <c r="B85" s="90" t="s">
        <v>667</v>
      </c>
      <c r="C85" s="89" t="s">
        <v>666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668</v>
      </c>
      <c r="B86" s="90" t="s">
        <v>669</v>
      </c>
      <c r="C86" s="89" t="s">
        <v>668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6" t="s">
        <v>670</v>
      </c>
      <c r="B2" s="206"/>
    </row>
    <row r="3" spans="1:20" s="170" customFormat="1" ht="12" customHeight="1">
      <c r="C3" s="137" t="s">
        <v>174</v>
      </c>
      <c r="D3" s="119" t="str">
        <f>"1.2."&amp;N3</f>
        <v>1.2.TBD</v>
      </c>
      <c r="E3" s="141"/>
      <c r="F3" s="138" t="s">
        <v>158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671</v>
      </c>
      <c r="O3" s="135"/>
      <c r="P3" s="135"/>
      <c r="Q3" s="135"/>
      <c r="R3" s="135"/>
      <c r="S3" s="136"/>
      <c r="T3" s="136" t="s">
        <v>672</v>
      </c>
    </row>
    <row r="5" spans="1:20" ht="10.5" customHeight="1">
      <c r="A5" s="206" t="s">
        <v>673</v>
      </c>
      <c r="B5" s="206"/>
    </row>
    <row r="6" spans="1:20" s="170" customFormat="1" ht="12" customHeight="1">
      <c r="C6" s="137" t="s">
        <v>174</v>
      </c>
      <c r="D6" s="119" t="str">
        <f>"1.3."&amp;N6</f>
        <v>1.3.TBD</v>
      </c>
      <c r="E6" s="141"/>
      <c r="F6" s="138" t="s">
        <v>158</v>
      </c>
      <c r="G6" s="138" t="s">
        <v>169</v>
      </c>
      <c r="H6" s="61">
        <f>SUM(I6:L6)</f>
        <v>0</v>
      </c>
      <c r="I6" s="71"/>
      <c r="J6" s="71"/>
      <c r="K6" s="71"/>
      <c r="L6" s="71"/>
      <c r="N6" s="136" t="s">
        <v>671</v>
      </c>
      <c r="O6" s="135"/>
      <c r="P6" s="135"/>
      <c r="Q6" s="135"/>
      <c r="R6" s="135"/>
      <c r="S6" s="136"/>
      <c r="T6" s="136" t="s">
        <v>674</v>
      </c>
    </row>
    <row r="8" spans="1:20" ht="10.5" customHeight="1">
      <c r="A8" s="206" t="s">
        <v>675</v>
      </c>
      <c r="B8" s="206"/>
    </row>
    <row r="9" spans="1:20" s="170" customFormat="1" ht="12" customHeight="1">
      <c r="C9" s="137" t="s">
        <v>174</v>
      </c>
      <c r="D9" s="119" t="str">
        <f>"1.4."&amp;N9</f>
        <v>1.4.TBD</v>
      </c>
      <c r="E9" s="141"/>
      <c r="F9" s="138" t="s">
        <v>158</v>
      </c>
      <c r="G9" s="138" t="s">
        <v>173</v>
      </c>
      <c r="H9" s="61">
        <f>SUM(I9:L9)</f>
        <v>0</v>
      </c>
      <c r="I9" s="71"/>
      <c r="J9" s="71"/>
      <c r="K9" s="71"/>
      <c r="L9" s="71"/>
      <c r="N9" s="136" t="s">
        <v>671</v>
      </c>
      <c r="O9" s="135"/>
      <c r="P9" s="135"/>
      <c r="Q9" s="135"/>
      <c r="R9" s="135"/>
      <c r="S9" s="136"/>
      <c r="T9" s="136" t="s">
        <v>180</v>
      </c>
    </row>
    <row r="11" spans="1:20" ht="10.5" customHeight="1">
      <c r="A11" s="206" t="s">
        <v>676</v>
      </c>
      <c r="B11" s="206"/>
    </row>
    <row r="12" spans="1:20" s="170" customFormat="1" ht="12" customHeight="1">
      <c r="C12" s="137" t="s">
        <v>174</v>
      </c>
      <c r="D12" s="119" t="str">
        <f>"4.3."&amp;N12</f>
        <v>4.3.TBD</v>
      </c>
      <c r="E12" s="141"/>
      <c r="F12" s="138" t="s">
        <v>158</v>
      </c>
      <c r="G12" s="138" t="s">
        <v>220</v>
      </c>
      <c r="H12" s="61">
        <f>SUM(I12:L12)</f>
        <v>0</v>
      </c>
      <c r="I12" s="71"/>
      <c r="J12" s="71"/>
      <c r="K12" s="71"/>
      <c r="L12" s="71"/>
      <c r="N12" s="136" t="s">
        <v>671</v>
      </c>
      <c r="O12" s="135"/>
      <c r="P12" s="135"/>
      <c r="Q12" s="135"/>
      <c r="R12" s="135"/>
      <c r="S12" s="136"/>
      <c r="T12" s="136" t="s">
        <v>221</v>
      </c>
    </row>
    <row r="14" spans="1:20" ht="10.5" customHeight="1">
      <c r="A14" s="206" t="s">
        <v>677</v>
      </c>
      <c r="B14" s="206"/>
    </row>
    <row r="15" spans="1:20" s="170" customFormat="1" ht="12" customHeight="1">
      <c r="C15" s="137" t="s">
        <v>174</v>
      </c>
      <c r="D15" s="119" t="str">
        <f>"12.2."&amp;N15</f>
        <v>12.2.TBD</v>
      </c>
      <c r="E15" s="141"/>
      <c r="F15" s="140" t="s">
        <v>252</v>
      </c>
      <c r="G15" s="140" t="s">
        <v>257</v>
      </c>
      <c r="H15" s="61">
        <f>SUM(I15:L15)</f>
        <v>0</v>
      </c>
      <c r="I15" s="71"/>
      <c r="J15" s="71"/>
      <c r="K15" s="71"/>
      <c r="L15" s="71"/>
      <c r="N15" s="136" t="s">
        <v>671</v>
      </c>
      <c r="O15" s="135"/>
      <c r="P15" s="135"/>
      <c r="Q15" s="135"/>
      <c r="R15" s="135"/>
      <c r="S15" s="136"/>
      <c r="T15" s="136" t="s">
        <v>678</v>
      </c>
    </row>
    <row r="17" spans="1:20" ht="10.5" customHeight="1">
      <c r="A17" s="206" t="s">
        <v>679</v>
      </c>
      <c r="B17" s="206"/>
    </row>
    <row r="18" spans="1:20" s="170" customFormat="1" ht="12" customHeight="1">
      <c r="C18" s="137" t="s">
        <v>174</v>
      </c>
      <c r="D18" s="119" t="str">
        <f>"12.3."&amp;N18</f>
        <v>12.3.TBD</v>
      </c>
      <c r="E18" s="141"/>
      <c r="F18" s="140" t="s">
        <v>252</v>
      </c>
      <c r="G18" s="140" t="s">
        <v>260</v>
      </c>
      <c r="H18" s="61">
        <f>SUM(I18:L18)</f>
        <v>0</v>
      </c>
      <c r="I18" s="71"/>
      <c r="J18" s="71"/>
      <c r="K18" s="71"/>
      <c r="L18" s="71"/>
      <c r="N18" s="136" t="s">
        <v>671</v>
      </c>
      <c r="O18" s="135"/>
      <c r="P18" s="135"/>
      <c r="Q18" s="135"/>
      <c r="R18" s="135"/>
      <c r="S18" s="136"/>
      <c r="T18" s="136" t="s">
        <v>680</v>
      </c>
    </row>
    <row r="20" spans="1:20" ht="10.5" customHeight="1">
      <c r="A20" s="206" t="s">
        <v>681</v>
      </c>
      <c r="B20" s="206"/>
    </row>
    <row r="21" spans="1:20" s="170" customFormat="1" ht="12" customHeight="1">
      <c r="C21" s="137" t="s">
        <v>174</v>
      </c>
      <c r="D21" s="119" t="str">
        <f>"12.4."&amp;N21</f>
        <v>12.4.TBD</v>
      </c>
      <c r="E21" s="141"/>
      <c r="F21" s="140" t="s">
        <v>252</v>
      </c>
      <c r="G21" s="140" t="s">
        <v>263</v>
      </c>
      <c r="H21" s="61">
        <f>SUM(I21:L21)</f>
        <v>0</v>
      </c>
      <c r="I21" s="71"/>
      <c r="J21" s="71"/>
      <c r="K21" s="71"/>
      <c r="L21" s="71"/>
      <c r="N21" s="136" t="s">
        <v>671</v>
      </c>
      <c r="O21" s="135"/>
      <c r="P21" s="135"/>
      <c r="Q21" s="135"/>
      <c r="R21" s="135"/>
      <c r="S21" s="136"/>
      <c r="T21" s="136" t="s">
        <v>682</v>
      </c>
    </row>
    <row r="23" spans="1:20" ht="10.5" customHeight="1">
      <c r="A23" s="206" t="s">
        <v>683</v>
      </c>
      <c r="B23" s="206"/>
    </row>
    <row r="24" spans="1:20" s="170" customFormat="1" ht="12" customHeight="1">
      <c r="C24" s="137" t="s">
        <v>174</v>
      </c>
      <c r="D24" s="119" t="str">
        <f>"15.3."&amp;N24</f>
        <v>15.3.TBD</v>
      </c>
      <c r="E24" s="141"/>
      <c r="F24" s="140" t="s">
        <v>252</v>
      </c>
      <c r="G24" s="140" t="s">
        <v>290</v>
      </c>
      <c r="H24" s="61">
        <f>SUM(I24:L24)</f>
        <v>0</v>
      </c>
      <c r="I24" s="71"/>
      <c r="J24" s="71"/>
      <c r="K24" s="71"/>
      <c r="L24" s="71"/>
      <c r="N24" s="136" t="s">
        <v>671</v>
      </c>
      <c r="O24" s="135"/>
      <c r="P24" s="135"/>
      <c r="Q24" s="135"/>
      <c r="R24" s="135"/>
      <c r="S24" s="136"/>
      <c r="T24" s="136" t="s">
        <v>684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685</v>
      </c>
      <c r="C1" s="158" t="s">
        <v>686</v>
      </c>
    </row>
    <row r="2" spans="2:5" ht="11.25" customHeight="1">
      <c r="B2" s="51" t="s">
        <v>687</v>
      </c>
      <c r="C2" s="51" t="s">
        <v>688</v>
      </c>
      <c r="D2" s="1" t="s">
        <v>689</v>
      </c>
      <c r="E2" s="1" t="s">
        <v>690</v>
      </c>
    </row>
    <row r="3" spans="2:5" ht="10.5" customHeight="1">
      <c r="B3" s="2" t="s">
        <v>691</v>
      </c>
      <c r="C3" s="2" t="s">
        <v>692</v>
      </c>
      <c r="D3" s="1">
        <v>2023</v>
      </c>
      <c r="E3" s="1" t="s">
        <v>693</v>
      </c>
    </row>
    <row r="4" spans="2:5" ht="10.5" customHeight="1">
      <c r="B4" s="2" t="s">
        <v>694</v>
      </c>
      <c r="C4" s="2" t="s">
        <v>695</v>
      </c>
      <c r="D4">
        <v>2023</v>
      </c>
      <c r="E4" t="s">
        <v>693</v>
      </c>
    </row>
    <row r="5" spans="2:5" ht="10.5" customHeight="1">
      <c r="B5" s="2" t="s">
        <v>696</v>
      </c>
      <c r="C5" s="2" t="s">
        <v>697</v>
      </c>
      <c r="D5">
        <v>2023</v>
      </c>
      <c r="E5" t="s">
        <v>693</v>
      </c>
    </row>
    <row r="6" spans="2:5" ht="10.5" customHeight="1">
      <c r="B6" s="2" t="s">
        <v>698</v>
      </c>
      <c r="C6" s="2" t="s">
        <v>699</v>
      </c>
      <c r="D6">
        <v>2023</v>
      </c>
      <c r="E6" t="s">
        <v>693</v>
      </c>
    </row>
    <row r="7" spans="2:5" ht="10.5" customHeight="1">
      <c r="B7" s="2" t="s">
        <v>700</v>
      </c>
      <c r="C7" s="2" t="s">
        <v>701</v>
      </c>
      <c r="D7">
        <v>2023</v>
      </c>
      <c r="E7" t="s">
        <v>693</v>
      </c>
    </row>
    <row r="8" spans="2:5" ht="10.5" customHeight="1">
      <c r="B8" s="2" t="s">
        <v>702</v>
      </c>
      <c r="C8" s="2" t="s">
        <v>703</v>
      </c>
      <c r="D8">
        <v>2023</v>
      </c>
      <c r="E8" t="s">
        <v>693</v>
      </c>
    </row>
    <row r="9" spans="2:5" ht="10.5" customHeight="1">
      <c r="B9" s="2" t="s">
        <v>704</v>
      </c>
      <c r="C9" s="2" t="s">
        <v>705</v>
      </c>
      <c r="D9">
        <v>2023</v>
      </c>
      <c r="E9" t="s">
        <v>693</v>
      </c>
    </row>
    <row r="10" spans="2:5" ht="10.5" customHeight="1">
      <c r="B10" s="2" t="s">
        <v>706</v>
      </c>
      <c r="C10" s="2" t="s">
        <v>707</v>
      </c>
      <c r="D10">
        <v>2023</v>
      </c>
      <c r="E10" t="s">
        <v>693</v>
      </c>
    </row>
    <row r="11" spans="2:5" ht="10.5" customHeight="1">
      <c r="B11" s="2" t="s">
        <v>708</v>
      </c>
      <c r="C11" s="2" t="s">
        <v>709</v>
      </c>
      <c r="D11">
        <v>2023</v>
      </c>
      <c r="E11" t="s">
        <v>693</v>
      </c>
    </row>
    <row r="12" spans="2:5" ht="10.5" customHeight="1">
      <c r="B12" s="2" t="s">
        <v>710</v>
      </c>
      <c r="C12" s="2" t="s">
        <v>711</v>
      </c>
      <c r="D12">
        <v>2023</v>
      </c>
      <c r="E12" t="s">
        <v>693</v>
      </c>
    </row>
    <row r="13" spans="2:5" ht="10.5" customHeight="1">
      <c r="B13" s="2" t="s">
        <v>712</v>
      </c>
      <c r="C13" s="2" t="s">
        <v>713</v>
      </c>
      <c r="D13">
        <v>2023</v>
      </c>
      <c r="E13" t="s">
        <v>693</v>
      </c>
    </row>
    <row r="14" spans="2:5" ht="10.5" customHeight="1">
      <c r="B14" s="2" t="s">
        <v>714</v>
      </c>
      <c r="C14" s="2" t="s">
        <v>715</v>
      </c>
      <c r="D14">
        <v>2023</v>
      </c>
      <c r="E14" t="s">
        <v>693</v>
      </c>
    </row>
    <row r="15" spans="2:5" ht="10.5" customHeight="1">
      <c r="B15" s="2" t="s">
        <v>716</v>
      </c>
      <c r="C15" s="2" t="s">
        <v>717</v>
      </c>
      <c r="D15">
        <v>2023</v>
      </c>
      <c r="E15" t="s">
        <v>693</v>
      </c>
    </row>
    <row r="16" spans="2:5" ht="10.5" customHeight="1">
      <c r="B16" s="2" t="s">
        <v>718</v>
      </c>
      <c r="C16" s="2" t="s">
        <v>719</v>
      </c>
      <c r="D16">
        <v>2023</v>
      </c>
      <c r="E16" t="s">
        <v>693</v>
      </c>
    </row>
    <row r="17" spans="2:5" ht="10.5" customHeight="1">
      <c r="B17" s="2" t="s">
        <v>720</v>
      </c>
      <c r="C17" s="2" t="s">
        <v>721</v>
      </c>
      <c r="D17">
        <v>2023</v>
      </c>
      <c r="E17" t="s">
        <v>693</v>
      </c>
    </row>
    <row r="18" spans="2:5" ht="10.5" customHeight="1">
      <c r="B18" s="2" t="s">
        <v>722</v>
      </c>
      <c r="C18" s="2" t="s">
        <v>723</v>
      </c>
      <c r="D18">
        <v>2023</v>
      </c>
      <c r="E18" t="s">
        <v>693</v>
      </c>
    </row>
    <row r="19" spans="2:5" ht="10.5" customHeight="1">
      <c r="B19" s="2" t="s">
        <v>722</v>
      </c>
      <c r="C19" s="2" t="s">
        <v>724</v>
      </c>
      <c r="D19">
        <v>2023</v>
      </c>
      <c r="E19" t="s">
        <v>693</v>
      </c>
    </row>
    <row r="20" spans="2:5" ht="10.5" customHeight="1">
      <c r="B20" s="2" t="s">
        <v>722</v>
      </c>
      <c r="C20" s="2" t="s">
        <v>725</v>
      </c>
      <c r="D20">
        <v>2023</v>
      </c>
      <c r="E20" t="s">
        <v>693</v>
      </c>
    </row>
    <row r="21" spans="2:5" ht="10.5" customHeight="1">
      <c r="B21" s="2" t="s">
        <v>722</v>
      </c>
      <c r="C21" s="2" t="s">
        <v>726</v>
      </c>
      <c r="D21">
        <v>2023</v>
      </c>
      <c r="E21" t="s">
        <v>693</v>
      </c>
    </row>
    <row r="22" spans="2:5" ht="10.5" customHeight="1">
      <c r="B22" s="2" t="s">
        <v>722</v>
      </c>
      <c r="C22" s="2" t="s">
        <v>727</v>
      </c>
      <c r="D22">
        <v>2023</v>
      </c>
      <c r="E22" t="s">
        <v>693</v>
      </c>
    </row>
    <row r="23" spans="2:5" ht="10.5" customHeight="1">
      <c r="B23" s="2" t="s">
        <v>722</v>
      </c>
      <c r="C23" s="2" t="s">
        <v>728</v>
      </c>
      <c r="D23">
        <v>2023</v>
      </c>
      <c r="E23" t="s">
        <v>693</v>
      </c>
    </row>
    <row r="24" spans="2:5" ht="10.5" customHeight="1">
      <c r="B24" s="2" t="s">
        <v>722</v>
      </c>
      <c r="C24" s="2" t="s">
        <v>729</v>
      </c>
      <c r="D24">
        <v>2023</v>
      </c>
      <c r="E24" t="s">
        <v>693</v>
      </c>
    </row>
    <row r="25" spans="2:5" ht="10.5" customHeight="1">
      <c r="B25" s="2" t="s">
        <v>722</v>
      </c>
      <c r="C25" s="2" t="s">
        <v>730</v>
      </c>
      <c r="D25">
        <v>2023</v>
      </c>
      <c r="E25" t="s">
        <v>693</v>
      </c>
    </row>
    <row r="26" spans="2:5" ht="10.5" customHeight="1">
      <c r="B26" s="2" t="s">
        <v>722</v>
      </c>
      <c r="C26" s="2" t="s">
        <v>731</v>
      </c>
      <c r="D26">
        <v>2023</v>
      </c>
      <c r="E26" t="s">
        <v>693</v>
      </c>
    </row>
    <row r="27" spans="2:5" ht="10.5" customHeight="1">
      <c r="B27" s="2" t="s">
        <v>722</v>
      </c>
      <c r="C27" s="2" t="s">
        <v>732</v>
      </c>
      <c r="D27">
        <v>2023</v>
      </c>
      <c r="E27" t="s">
        <v>693</v>
      </c>
    </row>
    <row r="28" spans="2:5" ht="10.5" customHeight="1">
      <c r="B28" s="2" t="s">
        <v>722</v>
      </c>
      <c r="C28" s="2" t="s">
        <v>733</v>
      </c>
      <c r="D28">
        <v>2023</v>
      </c>
      <c r="E28" t="s">
        <v>693</v>
      </c>
    </row>
    <row r="29" spans="2:5" ht="10.5" customHeight="1">
      <c r="B29" s="2" t="s">
        <v>722</v>
      </c>
      <c r="C29" s="2" t="s">
        <v>734</v>
      </c>
      <c r="D29">
        <v>2023</v>
      </c>
      <c r="E29" t="s">
        <v>693</v>
      </c>
    </row>
    <row r="30" spans="2:5" ht="10.5" customHeight="1">
      <c r="B30" s="2" t="s">
        <v>722</v>
      </c>
      <c r="C30" s="2" t="s">
        <v>735</v>
      </c>
      <c r="D30">
        <v>2023</v>
      </c>
      <c r="E30" t="s">
        <v>693</v>
      </c>
    </row>
    <row r="31" spans="2:5" ht="10.5" customHeight="1">
      <c r="B31" s="2" t="s">
        <v>722</v>
      </c>
      <c r="C31" s="2" t="s">
        <v>48</v>
      </c>
      <c r="D31">
        <v>2023</v>
      </c>
      <c r="E31" t="s">
        <v>693</v>
      </c>
    </row>
    <row r="32" spans="2:5" ht="10.5" customHeight="1">
      <c r="B32" s="2" t="s">
        <v>722</v>
      </c>
      <c r="C32" s="2" t="s">
        <v>736</v>
      </c>
      <c r="D32">
        <v>2023</v>
      </c>
      <c r="E32" t="s">
        <v>693</v>
      </c>
    </row>
    <row r="33" spans="2:5" ht="10.5" customHeight="1">
      <c r="B33" s="2" t="s">
        <v>722</v>
      </c>
      <c r="C33" s="2" t="s">
        <v>737</v>
      </c>
      <c r="D33">
        <v>2023</v>
      </c>
      <c r="E33" t="s">
        <v>693</v>
      </c>
    </row>
    <row r="34" spans="2:5" ht="10.5" customHeight="1">
      <c r="B34" s="2" t="s">
        <v>722</v>
      </c>
      <c r="C34" s="2" t="s">
        <v>738</v>
      </c>
      <c r="D34">
        <v>2023</v>
      </c>
      <c r="E34" t="s">
        <v>693</v>
      </c>
    </row>
    <row r="35" spans="2:5" ht="10.5" customHeight="1">
      <c r="B35" s="2" t="s">
        <v>722</v>
      </c>
      <c r="C35" s="2" t="s">
        <v>739</v>
      </c>
      <c r="D35">
        <v>2023</v>
      </c>
      <c r="E35" t="s">
        <v>693</v>
      </c>
    </row>
    <row r="36" spans="2:5" ht="10.5" customHeight="1">
      <c r="B36" s="2" t="s">
        <v>722</v>
      </c>
      <c r="C36" s="2" t="s">
        <v>740</v>
      </c>
      <c r="D36">
        <v>2023</v>
      </c>
      <c r="E36" t="s">
        <v>693</v>
      </c>
    </row>
    <row r="37" spans="2:5" ht="10.5" customHeight="1">
      <c r="B37" s="2" t="s">
        <v>722</v>
      </c>
      <c r="C37" s="2" t="s">
        <v>741</v>
      </c>
      <c r="D37">
        <v>2023</v>
      </c>
      <c r="E37" t="s">
        <v>693</v>
      </c>
    </row>
    <row r="38" spans="2:5" ht="10.5" customHeight="1">
      <c r="B38" s="2" t="s">
        <v>722</v>
      </c>
      <c r="C38" s="2" t="s">
        <v>742</v>
      </c>
      <c r="D38">
        <v>2023</v>
      </c>
      <c r="E38" t="s">
        <v>693</v>
      </c>
    </row>
    <row r="39" spans="2:5" ht="10.5" customHeight="1">
      <c r="B39" s="2" t="s">
        <v>722</v>
      </c>
      <c r="C39" s="2" t="s">
        <v>743</v>
      </c>
      <c r="D39">
        <v>2023</v>
      </c>
      <c r="E39" t="s">
        <v>693</v>
      </c>
    </row>
    <row r="40" spans="2:5" ht="10.5" customHeight="1">
      <c r="B40" s="2" t="s">
        <v>722</v>
      </c>
      <c r="C40" s="2" t="s">
        <v>744</v>
      </c>
      <c r="D40">
        <v>2023</v>
      </c>
      <c r="E40" t="s">
        <v>693</v>
      </c>
    </row>
    <row r="41" spans="2:5" ht="10.5" customHeight="1">
      <c r="B41" s="158" t="s">
        <v>722</v>
      </c>
      <c r="C41" s="158" t="s">
        <v>745</v>
      </c>
      <c r="D41">
        <v>2023</v>
      </c>
      <c r="E41" t="s">
        <v>693</v>
      </c>
    </row>
    <row r="42" spans="2:5" ht="10.5" customHeight="1">
      <c r="B42" s="158" t="s">
        <v>722</v>
      </c>
      <c r="C42" s="158" t="s">
        <v>746</v>
      </c>
      <c r="D42">
        <v>2023</v>
      </c>
      <c r="E42" t="s">
        <v>693</v>
      </c>
    </row>
    <row r="43" spans="2:5" ht="10.5" customHeight="1">
      <c r="B43" s="158" t="s">
        <v>722</v>
      </c>
      <c r="C43" s="158" t="s">
        <v>747</v>
      </c>
      <c r="D43">
        <v>2023</v>
      </c>
      <c r="E43" t="s">
        <v>693</v>
      </c>
    </row>
    <row r="44" spans="2:5" ht="10.5" customHeight="1">
      <c r="B44" s="158" t="s">
        <v>722</v>
      </c>
      <c r="C44" s="158" t="s">
        <v>748</v>
      </c>
      <c r="D44">
        <v>2023</v>
      </c>
      <c r="E44" t="s">
        <v>693</v>
      </c>
    </row>
    <row r="45" spans="2:5" ht="10.5" customHeight="1">
      <c r="B45" s="158" t="s">
        <v>722</v>
      </c>
      <c r="C45" s="158" t="s">
        <v>749</v>
      </c>
      <c r="D45">
        <v>2023</v>
      </c>
      <c r="E45" t="s">
        <v>693</v>
      </c>
    </row>
    <row r="46" spans="2:5" ht="10.5" customHeight="1">
      <c r="B46" s="158" t="s">
        <v>722</v>
      </c>
      <c r="C46" s="158" t="s">
        <v>750</v>
      </c>
      <c r="D46">
        <v>2023</v>
      </c>
      <c r="E46" t="s">
        <v>693</v>
      </c>
    </row>
    <row r="47" spans="2:5" ht="10.5" customHeight="1">
      <c r="B47" s="158" t="s">
        <v>722</v>
      </c>
      <c r="C47" s="158" t="s">
        <v>751</v>
      </c>
      <c r="D47">
        <v>2023</v>
      </c>
      <c r="E47" t="s">
        <v>693</v>
      </c>
    </row>
    <row r="48" spans="2:5" ht="10.5" customHeight="1">
      <c r="B48" s="158" t="s">
        <v>722</v>
      </c>
      <c r="C48" s="158" t="s">
        <v>752</v>
      </c>
      <c r="D48">
        <v>2023</v>
      </c>
      <c r="E48" t="s">
        <v>693</v>
      </c>
    </row>
    <row r="49" spans="2:5" ht="10.5" customHeight="1">
      <c r="B49" s="158" t="s">
        <v>722</v>
      </c>
      <c r="C49" s="158" t="s">
        <v>753</v>
      </c>
      <c r="D49">
        <v>2023</v>
      </c>
      <c r="E49" t="s">
        <v>693</v>
      </c>
    </row>
    <row r="50" spans="2:5" ht="10.5" customHeight="1">
      <c r="B50" s="158" t="s">
        <v>722</v>
      </c>
      <c r="C50" s="158" t="s">
        <v>754</v>
      </c>
      <c r="D50">
        <v>2023</v>
      </c>
      <c r="E50" t="s">
        <v>693</v>
      </c>
    </row>
    <row r="51" spans="2:5" ht="10.5" customHeight="1">
      <c r="B51" s="158" t="s">
        <v>722</v>
      </c>
      <c r="C51" s="158" t="s">
        <v>755</v>
      </c>
      <c r="D51">
        <v>2023</v>
      </c>
      <c r="E51" t="s">
        <v>693</v>
      </c>
    </row>
    <row r="52" spans="2:5" ht="10.5" customHeight="1">
      <c r="B52" s="158" t="s">
        <v>722</v>
      </c>
      <c r="C52" s="158" t="s">
        <v>756</v>
      </c>
      <c r="D52">
        <v>2023</v>
      </c>
      <c r="E52" t="s">
        <v>693</v>
      </c>
    </row>
    <row r="53" spans="2:5" ht="10.5" customHeight="1">
      <c r="B53" s="158" t="s">
        <v>722</v>
      </c>
      <c r="C53" s="158" t="s">
        <v>757</v>
      </c>
      <c r="D53">
        <v>2023</v>
      </c>
      <c r="E53" t="s">
        <v>693</v>
      </c>
    </row>
    <row r="54" spans="2:5" ht="10.5" customHeight="1">
      <c r="B54" s="158" t="s">
        <v>722</v>
      </c>
      <c r="C54" s="158" t="s">
        <v>758</v>
      </c>
      <c r="D54">
        <v>2023</v>
      </c>
      <c r="E54" t="s">
        <v>693</v>
      </c>
    </row>
    <row r="55" spans="2:5" ht="10.5" customHeight="1">
      <c r="B55" s="158" t="s">
        <v>722</v>
      </c>
      <c r="C55" s="158" t="s">
        <v>759</v>
      </c>
      <c r="D55">
        <v>2023</v>
      </c>
      <c r="E55" t="s">
        <v>693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760</v>
      </c>
      <c r="B1" s="1" t="s">
        <v>761</v>
      </c>
    </row>
    <row r="2" spans="1:2" ht="10.5" customHeight="1">
      <c r="A2" s="158" t="s">
        <v>762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763</v>
      </c>
      <c r="DR1" s="159" t="s">
        <v>764</v>
      </c>
      <c r="DS1" s="159" t="s">
        <v>63</v>
      </c>
      <c r="DT1" s="159" t="s">
        <v>765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766</v>
      </c>
      <c r="EC1" s="159" t="s">
        <v>767</v>
      </c>
      <c r="ED1" s="159" t="s">
        <v>768</v>
      </c>
      <c r="EE1" s="159" t="s">
        <v>769</v>
      </c>
      <c r="EF1" s="1" t="s">
        <v>770</v>
      </c>
      <c r="EG1" s="159" t="s">
        <v>771</v>
      </c>
      <c r="EH1" s="159" t="s">
        <v>772</v>
      </c>
      <c r="EI1" s="159" t="s">
        <v>773</v>
      </c>
    </row>
    <row r="2" spans="1:139" ht="10.5" customHeight="1">
      <c r="DQ2" t="s">
        <v>774</v>
      </c>
      <c r="DR2" t="s">
        <v>775</v>
      </c>
      <c r="DS2" t="s">
        <v>776</v>
      </c>
      <c r="DT2" t="s">
        <v>777</v>
      </c>
      <c r="DU2" t="s">
        <v>778</v>
      </c>
      <c r="DV2" t="s">
        <v>779</v>
      </c>
      <c r="DW2" t="s">
        <v>31</v>
      </c>
      <c r="DX2" t="s">
        <v>780</v>
      </c>
      <c r="DY2" t="s">
        <v>781</v>
      </c>
      <c r="DZ2" t="s">
        <v>782</v>
      </c>
      <c r="EA2" t="s">
        <v>783</v>
      </c>
      <c r="EB2" t="s">
        <v>784</v>
      </c>
      <c r="EC2" t="s">
        <v>785</v>
      </c>
      <c r="ED2" t="s">
        <v>786</v>
      </c>
      <c r="EE2" t="s">
        <v>787</v>
      </c>
      <c r="EF2" t="s">
        <v>722</v>
      </c>
      <c r="EG2" t="s">
        <v>788</v>
      </c>
      <c r="EH2" t="s">
        <v>789</v>
      </c>
      <c r="EI2" t="s">
        <v>790</v>
      </c>
    </row>
    <row r="3" spans="1:139" ht="10.5" customHeight="1">
      <c r="DR3" t="s">
        <v>18</v>
      </c>
      <c r="DW3">
        <v>27718861</v>
      </c>
      <c r="DX3" t="s">
        <v>791</v>
      </c>
      <c r="DY3" t="s">
        <v>792</v>
      </c>
      <c r="DZ3" t="s">
        <v>793</v>
      </c>
      <c r="EA3" t="s">
        <v>794</v>
      </c>
      <c r="EB3" s="160">
        <v>40886</v>
      </c>
      <c r="EF3" t="s">
        <v>48</v>
      </c>
      <c r="EG3" t="s">
        <v>795</v>
      </c>
      <c r="EI3" t="s">
        <v>796</v>
      </c>
    </row>
    <row r="4" spans="1:139" ht="10.5" customHeight="1">
      <c r="DR4" t="s">
        <v>18</v>
      </c>
      <c r="DW4">
        <v>26456392</v>
      </c>
      <c r="DX4" t="s">
        <v>797</v>
      </c>
      <c r="DY4" t="s">
        <v>798</v>
      </c>
      <c r="DZ4" t="s">
        <v>39</v>
      </c>
      <c r="EA4" t="s">
        <v>799</v>
      </c>
      <c r="EF4" t="s">
        <v>48</v>
      </c>
      <c r="EG4" t="s">
        <v>795</v>
      </c>
      <c r="EI4" t="s">
        <v>796</v>
      </c>
    </row>
    <row r="5" spans="1:139" ht="10.5" customHeight="1">
      <c r="DR5" t="s">
        <v>18</v>
      </c>
      <c r="DW5">
        <v>30899972</v>
      </c>
      <c r="DX5" t="s">
        <v>800</v>
      </c>
      <c r="DY5" t="s">
        <v>792</v>
      </c>
      <c r="DZ5" t="s">
        <v>801</v>
      </c>
      <c r="EA5" t="s">
        <v>794</v>
      </c>
      <c r="EF5" t="s">
        <v>48</v>
      </c>
      <c r="EG5" t="s">
        <v>795</v>
      </c>
      <c r="EI5" t="s">
        <v>796</v>
      </c>
    </row>
    <row r="6" spans="1:139" ht="10.5" customHeight="1">
      <c r="DR6" t="s">
        <v>18</v>
      </c>
      <c r="DW6">
        <v>26355786</v>
      </c>
      <c r="DX6" t="s">
        <v>802</v>
      </c>
      <c r="DY6" t="s">
        <v>803</v>
      </c>
      <c r="DZ6" t="s">
        <v>39</v>
      </c>
      <c r="EA6" t="s">
        <v>804</v>
      </c>
      <c r="EB6" s="160">
        <v>40892</v>
      </c>
      <c r="EF6" t="s">
        <v>48</v>
      </c>
      <c r="EG6" t="s">
        <v>795</v>
      </c>
      <c r="EI6" t="s">
        <v>796</v>
      </c>
    </row>
    <row r="7" spans="1:139" ht="10.5" customHeight="1">
      <c r="DR7" t="s">
        <v>18</v>
      </c>
      <c r="DW7">
        <v>26522777</v>
      </c>
      <c r="DX7" t="s">
        <v>805</v>
      </c>
      <c r="DY7" t="s">
        <v>806</v>
      </c>
      <c r="DZ7" t="s">
        <v>807</v>
      </c>
      <c r="EA7" t="s">
        <v>808</v>
      </c>
      <c r="EB7" s="160">
        <v>38534</v>
      </c>
      <c r="EF7" t="s">
        <v>730</v>
      </c>
      <c r="EG7" t="s">
        <v>809</v>
      </c>
      <c r="EI7" t="s">
        <v>796</v>
      </c>
    </row>
    <row r="8" spans="1:139" ht="10.5" customHeight="1">
      <c r="DR8" t="s">
        <v>18</v>
      </c>
      <c r="DW8">
        <v>26507599</v>
      </c>
      <c r="DX8" t="s">
        <v>810</v>
      </c>
      <c r="DY8" t="s">
        <v>811</v>
      </c>
      <c r="DZ8" t="s">
        <v>39</v>
      </c>
      <c r="EA8" t="s">
        <v>812</v>
      </c>
      <c r="EF8" t="s">
        <v>48</v>
      </c>
      <c r="EG8" t="s">
        <v>795</v>
      </c>
      <c r="EI8" t="s">
        <v>796</v>
      </c>
    </row>
    <row r="9" spans="1:139" ht="10.5" customHeight="1">
      <c r="DR9" t="s">
        <v>18</v>
      </c>
      <c r="DW9">
        <v>26319245</v>
      </c>
      <c r="DX9" t="s">
        <v>813</v>
      </c>
      <c r="DY9" t="s">
        <v>814</v>
      </c>
      <c r="DZ9" t="s">
        <v>801</v>
      </c>
      <c r="EA9" t="s">
        <v>815</v>
      </c>
      <c r="EF9" t="s">
        <v>48</v>
      </c>
      <c r="EG9" t="s">
        <v>795</v>
      </c>
      <c r="EI9" t="s">
        <v>796</v>
      </c>
    </row>
    <row r="10" spans="1:139" ht="10.5" customHeight="1">
      <c r="DR10" t="s">
        <v>18</v>
      </c>
      <c r="DW10">
        <v>29650667</v>
      </c>
      <c r="DX10" t="s">
        <v>816</v>
      </c>
      <c r="DY10" t="s">
        <v>817</v>
      </c>
      <c r="DZ10" t="s">
        <v>818</v>
      </c>
      <c r="EA10" t="s">
        <v>819</v>
      </c>
      <c r="EB10" s="160">
        <v>42192</v>
      </c>
      <c r="EF10" t="s">
        <v>730</v>
      </c>
      <c r="EG10" t="s">
        <v>809</v>
      </c>
      <c r="EI10" t="s">
        <v>796</v>
      </c>
    </row>
    <row r="11" spans="1:139" ht="10.5" customHeight="1">
      <c r="DR11" t="s">
        <v>18</v>
      </c>
      <c r="DW11">
        <v>27215840</v>
      </c>
      <c r="DX11" t="s">
        <v>820</v>
      </c>
      <c r="DY11" t="s">
        <v>821</v>
      </c>
      <c r="DZ11" t="s">
        <v>822</v>
      </c>
      <c r="EA11" t="s">
        <v>823</v>
      </c>
      <c r="EB11" s="160">
        <v>40787</v>
      </c>
      <c r="EF11" t="s">
        <v>48</v>
      </c>
      <c r="EG11" t="s">
        <v>795</v>
      </c>
      <c r="EI11" t="s">
        <v>796</v>
      </c>
    </row>
    <row r="12" spans="1:139" ht="10.5" customHeight="1">
      <c r="DR12" t="s">
        <v>18</v>
      </c>
      <c r="DW12">
        <v>26355790</v>
      </c>
      <c r="DX12" t="s">
        <v>824</v>
      </c>
      <c r="DY12" t="s">
        <v>825</v>
      </c>
      <c r="DZ12" t="s">
        <v>39</v>
      </c>
      <c r="EA12" t="s">
        <v>826</v>
      </c>
      <c r="EB12" s="160">
        <v>37480</v>
      </c>
      <c r="EF12" t="s">
        <v>729</v>
      </c>
      <c r="EG12" t="s">
        <v>827</v>
      </c>
      <c r="EI12" t="s">
        <v>796</v>
      </c>
    </row>
    <row r="13" spans="1:139" ht="10.5" customHeight="1">
      <c r="DR13" t="s">
        <v>18</v>
      </c>
      <c r="DW13">
        <v>26505895</v>
      </c>
      <c r="DX13" t="s">
        <v>828</v>
      </c>
      <c r="DY13" t="s">
        <v>829</v>
      </c>
      <c r="DZ13" t="s">
        <v>830</v>
      </c>
      <c r="EA13" t="s">
        <v>831</v>
      </c>
      <c r="EF13" t="s">
        <v>48</v>
      </c>
      <c r="EG13" t="s">
        <v>795</v>
      </c>
      <c r="EI13" t="s">
        <v>796</v>
      </c>
    </row>
    <row r="14" spans="1:139" ht="10.5" customHeight="1">
      <c r="DR14" t="s">
        <v>18</v>
      </c>
      <c r="DW14">
        <v>31457319</v>
      </c>
      <c r="DX14" t="s">
        <v>832</v>
      </c>
      <c r="DY14" t="s">
        <v>833</v>
      </c>
      <c r="DZ14" t="s">
        <v>834</v>
      </c>
      <c r="EA14" t="s">
        <v>835</v>
      </c>
      <c r="EF14" t="s">
        <v>730</v>
      </c>
      <c r="EG14" t="s">
        <v>809</v>
      </c>
      <c r="EI14" t="s">
        <v>796</v>
      </c>
    </row>
    <row r="15" spans="1:139" ht="10.5" customHeight="1">
      <c r="DR15" t="s">
        <v>18</v>
      </c>
      <c r="DW15">
        <v>28950917</v>
      </c>
      <c r="DX15" t="s">
        <v>181</v>
      </c>
      <c r="DY15" t="s">
        <v>184</v>
      </c>
      <c r="DZ15" t="s">
        <v>39</v>
      </c>
      <c r="EA15" t="s">
        <v>183</v>
      </c>
      <c r="EF15" t="s">
        <v>48</v>
      </c>
      <c r="EG15" t="s">
        <v>795</v>
      </c>
      <c r="EI15" t="s">
        <v>796</v>
      </c>
    </row>
    <row r="16" spans="1:139" ht="10.5" customHeight="1">
      <c r="DR16" t="s">
        <v>18</v>
      </c>
      <c r="DW16">
        <v>28494978</v>
      </c>
      <c r="DX16" t="s">
        <v>33</v>
      </c>
      <c r="DY16" t="s">
        <v>36</v>
      </c>
      <c r="DZ16" t="s">
        <v>39</v>
      </c>
      <c r="EA16" t="s">
        <v>42</v>
      </c>
      <c r="EB16" s="160">
        <v>41648</v>
      </c>
      <c r="EF16" t="s">
        <v>48</v>
      </c>
      <c r="EG16" t="s">
        <v>795</v>
      </c>
      <c r="EI16" t="s">
        <v>796</v>
      </c>
    </row>
    <row r="17" spans="122:139" ht="10.5" customHeight="1">
      <c r="DR17" t="s">
        <v>18</v>
      </c>
      <c r="DW17">
        <v>26766814</v>
      </c>
      <c r="DX17" t="s">
        <v>836</v>
      </c>
      <c r="DY17" t="s">
        <v>837</v>
      </c>
      <c r="DZ17" t="s">
        <v>838</v>
      </c>
      <c r="EA17" t="s">
        <v>839</v>
      </c>
      <c r="EF17" t="s">
        <v>730</v>
      </c>
      <c r="EG17" t="s">
        <v>809</v>
      </c>
      <c r="EI17" t="s">
        <v>796</v>
      </c>
    </row>
    <row r="18" spans="122:139" ht="10.5" customHeight="1">
      <c r="DR18" t="s">
        <v>18</v>
      </c>
      <c r="DW18">
        <v>26813772</v>
      </c>
      <c r="DX18" t="s">
        <v>840</v>
      </c>
      <c r="DY18" t="s">
        <v>841</v>
      </c>
      <c r="DZ18" t="s">
        <v>842</v>
      </c>
      <c r="EA18" t="s">
        <v>843</v>
      </c>
      <c r="EB18" s="160">
        <v>40457</v>
      </c>
      <c r="EF18" t="s">
        <v>723</v>
      </c>
      <c r="EG18" t="s">
        <v>844</v>
      </c>
      <c r="EI18" t="s">
        <v>796</v>
      </c>
    </row>
    <row r="19" spans="122:139" ht="10.5" customHeight="1">
      <c r="DR19" t="s">
        <v>18</v>
      </c>
      <c r="DW19">
        <v>26613700</v>
      </c>
      <c r="DX19" t="s">
        <v>845</v>
      </c>
      <c r="DY19" t="s">
        <v>846</v>
      </c>
      <c r="DZ19" t="s">
        <v>847</v>
      </c>
      <c r="EA19" t="s">
        <v>848</v>
      </c>
      <c r="EF19" t="s">
        <v>730</v>
      </c>
      <c r="EG19" t="s">
        <v>809</v>
      </c>
      <c r="EI19" t="s">
        <v>796</v>
      </c>
    </row>
    <row r="20" spans="122:139" ht="10.5" customHeight="1">
      <c r="DR20" t="s">
        <v>18</v>
      </c>
      <c r="DW20">
        <v>31341697</v>
      </c>
      <c r="DX20" t="s">
        <v>849</v>
      </c>
      <c r="DY20" t="s">
        <v>850</v>
      </c>
      <c r="DZ20" t="s">
        <v>851</v>
      </c>
      <c r="EA20" t="s">
        <v>852</v>
      </c>
      <c r="EF20" t="s">
        <v>730</v>
      </c>
      <c r="EG20" t="s">
        <v>809</v>
      </c>
      <c r="EI20" t="s">
        <v>853</v>
      </c>
    </row>
    <row r="21" spans="122:139" ht="10.5" customHeight="1">
      <c r="DR21" t="s">
        <v>18</v>
      </c>
      <c r="DW21">
        <v>28792250</v>
      </c>
      <c r="DX21" t="s">
        <v>854</v>
      </c>
      <c r="DY21" t="s">
        <v>855</v>
      </c>
      <c r="DZ21" t="s">
        <v>856</v>
      </c>
      <c r="EA21" t="s">
        <v>857</v>
      </c>
      <c r="EB21" s="160">
        <v>41522</v>
      </c>
      <c r="EF21" t="s">
        <v>727</v>
      </c>
      <c r="EG21" t="s">
        <v>858</v>
      </c>
      <c r="EI21" t="s">
        <v>796</v>
      </c>
    </row>
    <row r="22" spans="122:139" ht="10.5" customHeight="1">
      <c r="DR22" t="s">
        <v>18</v>
      </c>
      <c r="DW22">
        <v>27667971</v>
      </c>
      <c r="DX22" t="s">
        <v>859</v>
      </c>
      <c r="DY22" t="s">
        <v>860</v>
      </c>
      <c r="DZ22" t="s">
        <v>861</v>
      </c>
      <c r="EA22" t="s">
        <v>862</v>
      </c>
      <c r="EF22" t="s">
        <v>730</v>
      </c>
      <c r="EG22" t="s">
        <v>809</v>
      </c>
      <c r="EI22" t="s">
        <v>796</v>
      </c>
    </row>
    <row r="23" spans="122:139" ht="10.5" customHeight="1">
      <c r="DR23" t="s">
        <v>18</v>
      </c>
      <c r="DW23">
        <v>28147378</v>
      </c>
      <c r="DX23" t="s">
        <v>859</v>
      </c>
      <c r="DY23" t="s">
        <v>860</v>
      </c>
      <c r="DZ23" t="s">
        <v>863</v>
      </c>
      <c r="EA23" t="s">
        <v>862</v>
      </c>
      <c r="EF23" t="s">
        <v>730</v>
      </c>
      <c r="EG23" t="s">
        <v>809</v>
      </c>
      <c r="EI23" t="s">
        <v>796</v>
      </c>
    </row>
    <row r="24" spans="122:139" ht="10.5" customHeight="1">
      <c r="DR24" t="s">
        <v>18</v>
      </c>
      <c r="DW24">
        <v>26522205</v>
      </c>
      <c r="DX24" t="s">
        <v>864</v>
      </c>
      <c r="DY24" t="s">
        <v>865</v>
      </c>
      <c r="DZ24" t="s">
        <v>866</v>
      </c>
      <c r="EA24" t="s">
        <v>867</v>
      </c>
      <c r="EF24" t="s">
        <v>730</v>
      </c>
      <c r="EG24" t="s">
        <v>809</v>
      </c>
      <c r="EI24" t="s">
        <v>796</v>
      </c>
    </row>
    <row r="25" spans="122:139" ht="10.5" customHeight="1">
      <c r="DR25" t="s">
        <v>18</v>
      </c>
      <c r="DW25">
        <v>31297339</v>
      </c>
      <c r="DX25" t="s">
        <v>868</v>
      </c>
      <c r="DY25" t="s">
        <v>869</v>
      </c>
      <c r="DZ25" t="s">
        <v>870</v>
      </c>
      <c r="EA25" t="s">
        <v>871</v>
      </c>
      <c r="EB25" s="160">
        <v>43525</v>
      </c>
      <c r="EF25" t="s">
        <v>730</v>
      </c>
      <c r="EG25" t="s">
        <v>809</v>
      </c>
      <c r="EI25" t="s">
        <v>796</v>
      </c>
    </row>
    <row r="26" spans="122:139" ht="10.5" customHeight="1">
      <c r="DR26" t="s">
        <v>18</v>
      </c>
      <c r="DW26">
        <v>30827950</v>
      </c>
      <c r="DX26" t="s">
        <v>872</v>
      </c>
      <c r="DY26" t="s">
        <v>873</v>
      </c>
      <c r="DZ26" t="s">
        <v>851</v>
      </c>
      <c r="EA26" t="s">
        <v>874</v>
      </c>
      <c r="EB26" s="160">
        <v>40371</v>
      </c>
      <c r="EF26" t="s">
        <v>48</v>
      </c>
      <c r="EG26" t="s">
        <v>795</v>
      </c>
      <c r="EI26" t="s">
        <v>796</v>
      </c>
    </row>
    <row r="27" spans="122:139" ht="10.5" customHeight="1">
      <c r="DR27" t="s">
        <v>18</v>
      </c>
      <c r="DW27">
        <v>26355785</v>
      </c>
      <c r="DX27" t="s">
        <v>875</v>
      </c>
      <c r="DY27" t="s">
        <v>876</v>
      </c>
      <c r="DZ27" t="s">
        <v>877</v>
      </c>
      <c r="EA27" t="s">
        <v>878</v>
      </c>
      <c r="EB27" s="160">
        <v>37799</v>
      </c>
      <c r="EF27" t="s">
        <v>48</v>
      </c>
      <c r="EG27" t="s">
        <v>795</v>
      </c>
      <c r="EI27" t="s">
        <v>796</v>
      </c>
    </row>
    <row r="28" spans="122:139" ht="10.5" customHeight="1">
      <c r="DR28" t="s">
        <v>18</v>
      </c>
      <c r="DW28">
        <v>26416221</v>
      </c>
      <c r="DX28" t="s">
        <v>879</v>
      </c>
      <c r="DY28" t="s">
        <v>880</v>
      </c>
      <c r="DZ28" t="s">
        <v>881</v>
      </c>
      <c r="EA28" t="s">
        <v>882</v>
      </c>
      <c r="EB28" s="160">
        <v>41031</v>
      </c>
      <c r="EF28" t="s">
        <v>730</v>
      </c>
      <c r="EG28" t="s">
        <v>809</v>
      </c>
      <c r="EI28" t="s">
        <v>796</v>
      </c>
    </row>
    <row r="29" spans="122:139" ht="10.5" customHeight="1">
      <c r="DR29" t="s">
        <v>18</v>
      </c>
      <c r="DW29">
        <v>26318820</v>
      </c>
      <c r="DX29" t="s">
        <v>883</v>
      </c>
      <c r="DY29" t="s">
        <v>884</v>
      </c>
      <c r="DZ29" t="s">
        <v>885</v>
      </c>
      <c r="EA29" t="s">
        <v>886</v>
      </c>
      <c r="EF29" t="s">
        <v>730</v>
      </c>
      <c r="EG29" t="s">
        <v>809</v>
      </c>
      <c r="EI29" t="s">
        <v>796</v>
      </c>
    </row>
    <row r="30" spans="122:139" ht="10.5" customHeight="1">
      <c r="DR30" t="s">
        <v>18</v>
      </c>
      <c r="DW30">
        <v>26406211</v>
      </c>
      <c r="DX30" t="s">
        <v>887</v>
      </c>
      <c r="DY30" t="s">
        <v>888</v>
      </c>
      <c r="DZ30" t="s">
        <v>889</v>
      </c>
      <c r="EA30" t="s">
        <v>890</v>
      </c>
      <c r="EF30" t="s">
        <v>730</v>
      </c>
      <c r="EG30" t="s">
        <v>809</v>
      </c>
      <c r="EI30" t="s">
        <v>796</v>
      </c>
    </row>
    <row r="31" spans="122:139" ht="10.5" customHeight="1">
      <c r="DR31" t="s">
        <v>18</v>
      </c>
      <c r="DW31">
        <v>26502786</v>
      </c>
      <c r="DX31" t="s">
        <v>891</v>
      </c>
      <c r="DY31" t="s">
        <v>892</v>
      </c>
      <c r="DZ31" t="s">
        <v>889</v>
      </c>
      <c r="EA31" t="s">
        <v>893</v>
      </c>
      <c r="EF31" t="s">
        <v>730</v>
      </c>
      <c r="EG31" t="s">
        <v>809</v>
      </c>
      <c r="EI31" t="s">
        <v>796</v>
      </c>
    </row>
    <row r="32" spans="122:139" ht="10.5" customHeight="1">
      <c r="DR32" t="s">
        <v>18</v>
      </c>
      <c r="DW32">
        <v>31029537</v>
      </c>
      <c r="DX32" t="s">
        <v>894</v>
      </c>
      <c r="DY32" t="s">
        <v>895</v>
      </c>
      <c r="DZ32" t="s">
        <v>39</v>
      </c>
      <c r="EA32" t="s">
        <v>896</v>
      </c>
      <c r="EF32" t="s">
        <v>48</v>
      </c>
      <c r="EG32" t="s">
        <v>795</v>
      </c>
      <c r="EI32" t="s">
        <v>796</v>
      </c>
    </row>
    <row r="33" spans="122:139" ht="10.5" customHeight="1">
      <c r="DR33" t="s">
        <v>18</v>
      </c>
      <c r="DW33">
        <v>26497668</v>
      </c>
      <c r="DX33" t="s">
        <v>897</v>
      </c>
      <c r="DY33" t="s">
        <v>898</v>
      </c>
      <c r="DZ33" t="s">
        <v>899</v>
      </c>
      <c r="EA33" t="s">
        <v>900</v>
      </c>
      <c r="EB33" s="160">
        <v>39995</v>
      </c>
      <c r="EF33" t="s">
        <v>730</v>
      </c>
      <c r="EG33" t="s">
        <v>809</v>
      </c>
      <c r="EI33" t="s">
        <v>796</v>
      </c>
    </row>
    <row r="34" spans="122:139" ht="10.5" customHeight="1">
      <c r="DR34" t="s">
        <v>18</v>
      </c>
      <c r="DW34">
        <v>31413001</v>
      </c>
      <c r="DX34" t="s">
        <v>901</v>
      </c>
      <c r="DY34" t="s">
        <v>902</v>
      </c>
      <c r="DZ34" t="s">
        <v>903</v>
      </c>
      <c r="EA34" t="s">
        <v>904</v>
      </c>
      <c r="EF34" t="s">
        <v>730</v>
      </c>
      <c r="EG34" t="s">
        <v>809</v>
      </c>
      <c r="EI34" t="s">
        <v>853</v>
      </c>
    </row>
    <row r="35" spans="122:139" ht="10.5" customHeight="1">
      <c r="DR35" t="s">
        <v>18</v>
      </c>
      <c r="DW35">
        <v>28494405</v>
      </c>
      <c r="DX35" t="s">
        <v>905</v>
      </c>
      <c r="DY35" t="s">
        <v>906</v>
      </c>
      <c r="DZ35" t="s">
        <v>907</v>
      </c>
      <c r="EA35" t="s">
        <v>908</v>
      </c>
      <c r="EF35" t="s">
        <v>730</v>
      </c>
      <c r="EG35" t="s">
        <v>809</v>
      </c>
      <c r="EI35" t="s">
        <v>796</v>
      </c>
    </row>
    <row r="36" spans="122:139" ht="10.5" customHeight="1">
      <c r="DR36" t="s">
        <v>18</v>
      </c>
      <c r="DW36">
        <v>27666778</v>
      </c>
      <c r="DX36" t="s">
        <v>909</v>
      </c>
      <c r="DY36" t="s">
        <v>910</v>
      </c>
      <c r="DZ36" t="s">
        <v>911</v>
      </c>
      <c r="EA36" t="s">
        <v>912</v>
      </c>
      <c r="EB36" s="160">
        <v>40469</v>
      </c>
      <c r="EF36" t="s">
        <v>730</v>
      </c>
      <c r="EG36" t="s">
        <v>809</v>
      </c>
      <c r="EI36" t="s">
        <v>796</v>
      </c>
    </row>
    <row r="37" spans="122:139" ht="10.5" customHeight="1">
      <c r="DR37" t="s">
        <v>18</v>
      </c>
      <c r="DW37">
        <v>30433612</v>
      </c>
      <c r="DX37" t="s">
        <v>913</v>
      </c>
      <c r="DY37" t="s">
        <v>914</v>
      </c>
      <c r="DZ37" t="s">
        <v>915</v>
      </c>
      <c r="EA37" t="s">
        <v>916</v>
      </c>
      <c r="EF37" t="s">
        <v>730</v>
      </c>
      <c r="EG37" t="s">
        <v>809</v>
      </c>
      <c r="EI37" t="s">
        <v>796</v>
      </c>
    </row>
    <row r="38" spans="122:139" ht="10.5" customHeight="1">
      <c r="DR38" t="s">
        <v>18</v>
      </c>
      <c r="DW38">
        <v>30812782</v>
      </c>
      <c r="DX38" t="s">
        <v>917</v>
      </c>
      <c r="DY38" t="s">
        <v>918</v>
      </c>
      <c r="DZ38" t="s">
        <v>39</v>
      </c>
      <c r="EA38" t="s">
        <v>919</v>
      </c>
      <c r="EF38" t="s">
        <v>48</v>
      </c>
      <c r="EG38" t="s">
        <v>795</v>
      </c>
      <c r="EI38" t="s">
        <v>796</v>
      </c>
    </row>
    <row r="39" spans="122:139" ht="10.5" customHeight="1">
      <c r="DR39" t="s">
        <v>18</v>
      </c>
      <c r="DW39">
        <v>30893851</v>
      </c>
      <c r="DX39" t="s">
        <v>920</v>
      </c>
      <c r="DY39" t="s">
        <v>921</v>
      </c>
      <c r="DZ39" t="s">
        <v>903</v>
      </c>
      <c r="EA39" t="s">
        <v>922</v>
      </c>
      <c r="EF39" t="s">
        <v>730</v>
      </c>
      <c r="EG39" t="s">
        <v>809</v>
      </c>
      <c r="EI39" t="s">
        <v>796</v>
      </c>
    </row>
    <row r="40" spans="122:139" ht="10.5" customHeight="1">
      <c r="DR40" t="s">
        <v>18</v>
      </c>
      <c r="DW40">
        <v>27954259</v>
      </c>
      <c r="DX40" t="s">
        <v>923</v>
      </c>
      <c r="DY40" t="s">
        <v>924</v>
      </c>
      <c r="DZ40" t="s">
        <v>925</v>
      </c>
      <c r="EA40" t="s">
        <v>926</v>
      </c>
      <c r="EF40" t="s">
        <v>48</v>
      </c>
      <c r="EG40" t="s">
        <v>795</v>
      </c>
      <c r="EI40" t="s">
        <v>796</v>
      </c>
    </row>
    <row r="41" spans="122:139" ht="10.5" customHeight="1">
      <c r="DR41" t="s">
        <v>18</v>
      </c>
      <c r="DW41">
        <v>27301763</v>
      </c>
      <c r="DX41" t="s">
        <v>927</v>
      </c>
      <c r="DY41" t="s">
        <v>821</v>
      </c>
      <c r="DZ41" t="s">
        <v>928</v>
      </c>
      <c r="EA41" t="s">
        <v>823</v>
      </c>
      <c r="EF41" t="s">
        <v>48</v>
      </c>
      <c r="EG41" t="s">
        <v>795</v>
      </c>
      <c r="EI41" t="s">
        <v>796</v>
      </c>
    </row>
    <row r="42" spans="122:139" ht="10.5" customHeight="1">
      <c r="DR42" t="s">
        <v>18</v>
      </c>
      <c r="DW42">
        <v>28134760</v>
      </c>
      <c r="DX42" t="s">
        <v>175</v>
      </c>
      <c r="DY42" t="s">
        <v>177</v>
      </c>
      <c r="DZ42" t="s">
        <v>178</v>
      </c>
      <c r="EA42" t="s">
        <v>176</v>
      </c>
      <c r="EF42" t="s">
        <v>48</v>
      </c>
      <c r="EG42" t="s">
        <v>795</v>
      </c>
      <c r="EI42" t="s">
        <v>796</v>
      </c>
    </row>
    <row r="43" spans="122:139" ht="10.5" customHeight="1">
      <c r="DR43" t="s">
        <v>18</v>
      </c>
      <c r="DW43">
        <v>26359939</v>
      </c>
      <c r="DX43" t="s">
        <v>929</v>
      </c>
      <c r="DY43" t="s">
        <v>930</v>
      </c>
      <c r="DZ43" t="s">
        <v>931</v>
      </c>
      <c r="EA43" t="s">
        <v>932</v>
      </c>
      <c r="EF43" t="s">
        <v>728</v>
      </c>
      <c r="EG43" t="s">
        <v>933</v>
      </c>
      <c r="EI43" t="s">
        <v>796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934</v>
      </c>
      <c r="B1" s="1" t="s">
        <v>935</v>
      </c>
      <c r="C1" s="1" t="s">
        <v>68</v>
      </c>
      <c r="D1" s="1" t="s">
        <v>936</v>
      </c>
      <c r="E1" s="1" t="s">
        <v>63</v>
      </c>
      <c r="F1" s="1" t="s">
        <v>937</v>
      </c>
    </row>
    <row r="2" spans="1:6" ht="10.5" customHeight="1">
      <c r="A2" s="1" t="s">
        <v>938</v>
      </c>
      <c r="B2" s="1" t="s">
        <v>938</v>
      </c>
      <c r="C2" s="1" t="s">
        <v>939</v>
      </c>
      <c r="D2" s="1" t="s">
        <v>940</v>
      </c>
      <c r="E2" s="1" t="s">
        <v>938</v>
      </c>
      <c r="F2" s="1" t="s">
        <v>941</v>
      </c>
    </row>
    <row r="3" spans="1:6" ht="10.5" customHeight="1">
      <c r="A3" s="1" t="s">
        <v>938</v>
      </c>
      <c r="B3" s="1" t="s">
        <v>942</v>
      </c>
      <c r="C3" s="1" t="s">
        <v>943</v>
      </c>
      <c r="D3" s="1" t="s">
        <v>944</v>
      </c>
      <c r="E3" s="1" t="s">
        <v>945</v>
      </c>
      <c r="F3" s="1" t="s">
        <v>946</v>
      </c>
    </row>
    <row r="4" spans="1:6" ht="10.5" customHeight="1">
      <c r="A4" s="1" t="s">
        <v>938</v>
      </c>
      <c r="B4" s="1" t="s">
        <v>947</v>
      </c>
      <c r="C4" s="1" t="s">
        <v>948</v>
      </c>
      <c r="D4" s="1" t="s">
        <v>944</v>
      </c>
      <c r="E4" s="1" t="s">
        <v>949</v>
      </c>
      <c r="F4" s="1" t="s">
        <v>950</v>
      </c>
    </row>
    <row r="5" spans="1:6" ht="10.5" customHeight="1">
      <c r="A5" s="1" t="s">
        <v>938</v>
      </c>
      <c r="B5" s="1" t="s">
        <v>951</v>
      </c>
      <c r="C5" s="1" t="s">
        <v>952</v>
      </c>
      <c r="D5" s="1" t="s">
        <v>944</v>
      </c>
      <c r="E5" s="1" t="s">
        <v>953</v>
      </c>
      <c r="F5" s="1" t="s">
        <v>954</v>
      </c>
    </row>
    <row r="6" spans="1:6" ht="10.5" customHeight="1">
      <c r="A6" s="1" t="s">
        <v>938</v>
      </c>
      <c r="B6" s="1" t="s">
        <v>955</v>
      </c>
      <c r="C6" s="1" t="s">
        <v>956</v>
      </c>
      <c r="D6" s="1" t="s">
        <v>944</v>
      </c>
      <c r="E6" s="1" t="s">
        <v>64</v>
      </c>
      <c r="F6" s="1" t="s">
        <v>957</v>
      </c>
    </row>
    <row r="7" spans="1:6" ht="10.5" customHeight="1">
      <c r="A7" s="162" t="s">
        <v>938</v>
      </c>
      <c r="B7" s="162" t="s">
        <v>958</v>
      </c>
      <c r="C7" s="162" t="s">
        <v>959</v>
      </c>
      <c r="D7" s="162" t="s">
        <v>944</v>
      </c>
      <c r="E7" s="162" t="s">
        <v>960</v>
      </c>
      <c r="F7" s="162" t="s">
        <v>961</v>
      </c>
    </row>
    <row r="8" spans="1:6" ht="10.5" customHeight="1">
      <c r="A8" s="162" t="s">
        <v>938</v>
      </c>
      <c r="B8" s="162" t="s">
        <v>962</v>
      </c>
      <c r="C8" s="162" t="s">
        <v>963</v>
      </c>
      <c r="D8" s="162" t="s">
        <v>944</v>
      </c>
      <c r="E8" s="162" t="s">
        <v>964</v>
      </c>
      <c r="F8" s="162" t="s">
        <v>965</v>
      </c>
    </row>
    <row r="9" spans="1:6" ht="10.5" customHeight="1">
      <c r="A9" s="162" t="s">
        <v>938</v>
      </c>
      <c r="B9" s="162" t="s">
        <v>966</v>
      </c>
      <c r="C9" s="162" t="s">
        <v>967</v>
      </c>
      <c r="D9" s="162" t="s">
        <v>944</v>
      </c>
      <c r="E9" s="162" t="s">
        <v>968</v>
      </c>
      <c r="F9" s="162" t="s">
        <v>969</v>
      </c>
    </row>
    <row r="10" spans="1:6" ht="10.5" customHeight="1">
      <c r="A10" s="162" t="s">
        <v>938</v>
      </c>
      <c r="B10" s="162" t="s">
        <v>970</v>
      </c>
      <c r="C10" s="162" t="s">
        <v>971</v>
      </c>
      <c r="D10" s="162" t="s">
        <v>944</v>
      </c>
      <c r="E10" s="162" t="s">
        <v>972</v>
      </c>
      <c r="F10" s="162" t="s">
        <v>973</v>
      </c>
    </row>
    <row r="11" spans="1:6" ht="10.5" customHeight="1">
      <c r="A11" s="162" t="s">
        <v>938</v>
      </c>
      <c r="B11" s="162" t="s">
        <v>974</v>
      </c>
      <c r="C11" s="162" t="s">
        <v>975</v>
      </c>
      <c r="D11" s="162" t="s">
        <v>976</v>
      </c>
      <c r="E11" s="162" t="s">
        <v>977</v>
      </c>
      <c r="F11" s="162" t="s">
        <v>978</v>
      </c>
    </row>
    <row r="12" spans="1:6" ht="10.5" customHeight="1">
      <c r="A12" s="162" t="s">
        <v>938</v>
      </c>
      <c r="B12" s="162" t="s">
        <v>979</v>
      </c>
      <c r="C12" s="162" t="s">
        <v>980</v>
      </c>
      <c r="D12" s="162" t="s">
        <v>944</v>
      </c>
      <c r="E12" s="162" t="s">
        <v>981</v>
      </c>
      <c r="F12" s="162" t="s">
        <v>982</v>
      </c>
    </row>
    <row r="13" spans="1:6" ht="10.5" customHeight="1">
      <c r="A13" s="162" t="s">
        <v>938</v>
      </c>
      <c r="B13" s="162" t="s">
        <v>983</v>
      </c>
      <c r="C13" s="162" t="s">
        <v>984</v>
      </c>
      <c r="D13" s="162" t="s">
        <v>944</v>
      </c>
      <c r="E13" s="162" t="s">
        <v>985</v>
      </c>
      <c r="F13" s="162" t="s">
        <v>986</v>
      </c>
    </row>
    <row r="14" spans="1:6" ht="10.5" customHeight="1">
      <c r="A14" s="162" t="s">
        <v>945</v>
      </c>
      <c r="B14" s="162" t="s">
        <v>945</v>
      </c>
      <c r="C14" s="162" t="s">
        <v>987</v>
      </c>
      <c r="D14" s="162" t="s">
        <v>940</v>
      </c>
      <c r="E14" s="162" t="s">
        <v>988</v>
      </c>
      <c r="F14" s="162" t="s">
        <v>989</v>
      </c>
    </row>
    <row r="15" spans="1:6" ht="10.5" customHeight="1">
      <c r="A15" s="162" t="s">
        <v>945</v>
      </c>
      <c r="B15" s="162" t="s">
        <v>990</v>
      </c>
      <c r="C15" s="162" t="s">
        <v>991</v>
      </c>
      <c r="D15" s="162" t="s">
        <v>944</v>
      </c>
      <c r="E15" s="162" t="s">
        <v>992</v>
      </c>
      <c r="F15" s="162" t="s">
        <v>993</v>
      </c>
    </row>
    <row r="16" spans="1:6" ht="10.5" customHeight="1">
      <c r="A16" s="162" t="s">
        <v>945</v>
      </c>
      <c r="B16" s="162" t="s">
        <v>994</v>
      </c>
      <c r="C16" s="162" t="s">
        <v>995</v>
      </c>
      <c r="D16" s="162" t="s">
        <v>944</v>
      </c>
      <c r="E16" s="162" t="s">
        <v>996</v>
      </c>
      <c r="F16" s="162" t="s">
        <v>997</v>
      </c>
    </row>
    <row r="17" spans="1:6" ht="10.5" customHeight="1">
      <c r="A17" s="162" t="s">
        <v>945</v>
      </c>
      <c r="B17" s="162" t="s">
        <v>998</v>
      </c>
      <c r="C17" s="162" t="s">
        <v>999</v>
      </c>
      <c r="D17" s="162" t="s">
        <v>944</v>
      </c>
      <c r="E17" s="162" t="s">
        <v>1000</v>
      </c>
      <c r="F17" s="162" t="s">
        <v>1001</v>
      </c>
    </row>
    <row r="18" spans="1:6" ht="10.5" customHeight="1">
      <c r="A18" s="162" t="s">
        <v>945</v>
      </c>
      <c r="B18" s="162" t="s">
        <v>1002</v>
      </c>
      <c r="C18" s="162" t="s">
        <v>1003</v>
      </c>
      <c r="D18" s="162" t="s">
        <v>944</v>
      </c>
      <c r="E18" s="162" t="s">
        <v>1004</v>
      </c>
      <c r="F18" s="162" t="s">
        <v>1005</v>
      </c>
    </row>
    <row r="19" spans="1:6" ht="10.5" customHeight="1">
      <c r="A19" s="162" t="s">
        <v>945</v>
      </c>
      <c r="B19" s="162" t="s">
        <v>1006</v>
      </c>
      <c r="C19" s="162" t="s">
        <v>1007</v>
      </c>
      <c r="D19" s="162" t="s">
        <v>944</v>
      </c>
      <c r="E19" s="162" t="s">
        <v>1008</v>
      </c>
      <c r="F19" s="162" t="s">
        <v>1009</v>
      </c>
    </row>
    <row r="20" spans="1:6" ht="10.5" customHeight="1">
      <c r="A20" s="162" t="s">
        <v>945</v>
      </c>
      <c r="B20" s="162" t="s">
        <v>1010</v>
      </c>
      <c r="C20" s="162" t="s">
        <v>1011</v>
      </c>
      <c r="D20" s="162" t="s">
        <v>944</v>
      </c>
      <c r="E20" s="162" t="s">
        <v>1012</v>
      </c>
      <c r="F20" s="162" t="s">
        <v>1013</v>
      </c>
    </row>
    <row r="21" spans="1:6" ht="10.5" customHeight="1">
      <c r="A21" s="162" t="s">
        <v>945</v>
      </c>
      <c r="B21" s="162" t="s">
        <v>1014</v>
      </c>
      <c r="C21" s="162" t="s">
        <v>1015</v>
      </c>
      <c r="D21" s="162" t="s">
        <v>944</v>
      </c>
      <c r="E21" s="162" t="s">
        <v>1016</v>
      </c>
      <c r="F21" s="162" t="s">
        <v>1017</v>
      </c>
    </row>
    <row r="22" spans="1:6" ht="10.5" customHeight="1">
      <c r="A22" s="162" t="s">
        <v>945</v>
      </c>
      <c r="B22" s="162" t="s">
        <v>1018</v>
      </c>
      <c r="C22" s="162" t="s">
        <v>1019</v>
      </c>
      <c r="D22" s="162" t="s">
        <v>944</v>
      </c>
      <c r="E22" s="162" t="s">
        <v>1020</v>
      </c>
      <c r="F22" s="162" t="s">
        <v>1021</v>
      </c>
    </row>
    <row r="23" spans="1:6" ht="10.5" customHeight="1">
      <c r="A23" s="162" t="s">
        <v>945</v>
      </c>
      <c r="B23" s="162" t="s">
        <v>1022</v>
      </c>
      <c r="C23" s="162" t="s">
        <v>1023</v>
      </c>
      <c r="D23" s="162" t="s">
        <v>944</v>
      </c>
      <c r="E23" s="162" t="s">
        <v>1024</v>
      </c>
      <c r="F23" s="162" t="s">
        <v>1025</v>
      </c>
    </row>
    <row r="24" spans="1:6" ht="10.5" customHeight="1">
      <c r="A24" s="162" t="s">
        <v>945</v>
      </c>
      <c r="B24" s="162" t="s">
        <v>1026</v>
      </c>
      <c r="C24" s="162" t="s">
        <v>1027</v>
      </c>
      <c r="D24" s="162" t="s">
        <v>944</v>
      </c>
      <c r="E24" s="162" t="s">
        <v>1028</v>
      </c>
      <c r="F24" s="162" t="s">
        <v>1029</v>
      </c>
    </row>
    <row r="25" spans="1:6" ht="10.5" customHeight="1">
      <c r="A25" s="162" t="s">
        <v>945</v>
      </c>
      <c r="B25" s="162" t="s">
        <v>1030</v>
      </c>
      <c r="C25" s="162" t="s">
        <v>1031</v>
      </c>
      <c r="D25" s="162" t="s">
        <v>944</v>
      </c>
      <c r="E25" s="162" t="s">
        <v>1032</v>
      </c>
      <c r="F25" s="162" t="s">
        <v>1033</v>
      </c>
    </row>
    <row r="26" spans="1:6" ht="10.5" customHeight="1">
      <c r="A26" s="162" t="s">
        <v>945</v>
      </c>
      <c r="B26" s="162" t="s">
        <v>1034</v>
      </c>
      <c r="C26" s="162" t="s">
        <v>1035</v>
      </c>
      <c r="D26" s="162" t="s">
        <v>944</v>
      </c>
      <c r="E26" s="162" t="s">
        <v>1036</v>
      </c>
      <c r="F26" s="162" t="s">
        <v>1037</v>
      </c>
    </row>
    <row r="27" spans="1:6" ht="10.5" customHeight="1">
      <c r="A27" s="162" t="s">
        <v>945</v>
      </c>
      <c r="B27" s="162" t="s">
        <v>1038</v>
      </c>
      <c r="C27" s="162" t="s">
        <v>1039</v>
      </c>
      <c r="D27" s="162" t="s">
        <v>944</v>
      </c>
      <c r="E27" s="162" t="s">
        <v>1040</v>
      </c>
      <c r="F27" s="162" t="s">
        <v>1041</v>
      </c>
    </row>
    <row r="28" spans="1:6" ht="10.5" customHeight="1">
      <c r="A28" s="162" t="s">
        <v>945</v>
      </c>
      <c r="B28" s="162" t="s">
        <v>1042</v>
      </c>
      <c r="C28" s="162" t="s">
        <v>1043</v>
      </c>
      <c r="D28" s="162" t="s">
        <v>944</v>
      </c>
      <c r="E28" s="162" t="s">
        <v>1044</v>
      </c>
      <c r="F28" s="162" t="s">
        <v>1045</v>
      </c>
    </row>
    <row r="29" spans="1:6" ht="10.5" customHeight="1">
      <c r="A29" s="162" t="s">
        <v>945</v>
      </c>
      <c r="B29" s="162" t="s">
        <v>1046</v>
      </c>
      <c r="C29" s="162" t="s">
        <v>1047</v>
      </c>
      <c r="D29" s="162" t="s">
        <v>944</v>
      </c>
      <c r="E29" s="162" t="s">
        <v>1048</v>
      </c>
      <c r="F29" s="162" t="s">
        <v>1049</v>
      </c>
    </row>
    <row r="30" spans="1:6" ht="10.5" customHeight="1">
      <c r="A30" s="162" t="s">
        <v>949</v>
      </c>
      <c r="B30" s="162" t="s">
        <v>949</v>
      </c>
      <c r="C30" s="162" t="s">
        <v>1050</v>
      </c>
      <c r="D30" s="162" t="s">
        <v>940</v>
      </c>
      <c r="E30" s="162" t="s">
        <v>1051</v>
      </c>
      <c r="F30" s="162" t="s">
        <v>1052</v>
      </c>
    </row>
    <row r="31" spans="1:6" ht="10.5" customHeight="1">
      <c r="A31" s="162" t="s">
        <v>949</v>
      </c>
      <c r="B31" s="162" t="s">
        <v>1053</v>
      </c>
      <c r="C31" s="162" t="s">
        <v>1054</v>
      </c>
      <c r="D31" s="162" t="s">
        <v>944</v>
      </c>
      <c r="E31" s="162" t="s">
        <v>1055</v>
      </c>
      <c r="F31" s="162" t="s">
        <v>1056</v>
      </c>
    </row>
    <row r="32" spans="1:6" ht="10.5" customHeight="1">
      <c r="A32" s="162" t="s">
        <v>949</v>
      </c>
      <c r="B32" s="162" t="s">
        <v>1057</v>
      </c>
      <c r="C32" s="162" t="s">
        <v>1058</v>
      </c>
      <c r="D32" s="162" t="s">
        <v>944</v>
      </c>
      <c r="E32" s="162" t="s">
        <v>1059</v>
      </c>
      <c r="F32" s="162" t="s">
        <v>1060</v>
      </c>
    </row>
    <row r="33" spans="1:4" ht="10.5" customHeight="1">
      <c r="A33" s="162" t="s">
        <v>949</v>
      </c>
      <c r="B33" s="162" t="s">
        <v>1061</v>
      </c>
      <c r="C33" s="162" t="s">
        <v>1062</v>
      </c>
      <c r="D33" s="162" t="s">
        <v>944</v>
      </c>
    </row>
    <row r="34" spans="1:4" ht="10.5" customHeight="1">
      <c r="A34" s="162" t="s">
        <v>949</v>
      </c>
      <c r="B34" s="162" t="s">
        <v>1063</v>
      </c>
      <c r="C34" s="162" t="s">
        <v>1064</v>
      </c>
      <c r="D34" s="162" t="s">
        <v>976</v>
      </c>
    </row>
    <row r="35" spans="1:4" ht="10.5" customHeight="1">
      <c r="A35" s="162" t="s">
        <v>949</v>
      </c>
      <c r="B35" s="162" t="s">
        <v>1065</v>
      </c>
      <c r="C35" s="162" t="s">
        <v>1066</v>
      </c>
      <c r="D35" s="162" t="s">
        <v>944</v>
      </c>
    </row>
    <row r="36" spans="1:4" ht="10.5" customHeight="1">
      <c r="A36" s="162" t="s">
        <v>949</v>
      </c>
      <c r="B36" s="162" t="s">
        <v>1067</v>
      </c>
      <c r="C36" s="162" t="s">
        <v>1068</v>
      </c>
      <c r="D36" s="162" t="s">
        <v>944</v>
      </c>
    </row>
    <row r="37" spans="1:4" ht="10.5" customHeight="1">
      <c r="A37" s="162" t="s">
        <v>949</v>
      </c>
      <c r="B37" s="162" t="s">
        <v>1069</v>
      </c>
      <c r="C37" s="162" t="s">
        <v>1070</v>
      </c>
      <c r="D37" s="162" t="s">
        <v>944</v>
      </c>
    </row>
    <row r="38" spans="1:4" ht="10.5" customHeight="1">
      <c r="A38" s="162" t="s">
        <v>949</v>
      </c>
      <c r="B38" s="162" t="s">
        <v>1071</v>
      </c>
      <c r="C38" s="162" t="s">
        <v>1072</v>
      </c>
      <c r="D38" s="162" t="s">
        <v>944</v>
      </c>
    </row>
    <row r="39" spans="1:4" ht="10.5" customHeight="1">
      <c r="A39" s="162" t="s">
        <v>953</v>
      </c>
      <c r="B39" s="162" t="s">
        <v>1073</v>
      </c>
      <c r="C39" s="162" t="s">
        <v>1074</v>
      </c>
      <c r="D39" s="162" t="s">
        <v>944</v>
      </c>
    </row>
    <row r="40" spans="1:4" ht="10.5" customHeight="1">
      <c r="A40" s="162" t="s">
        <v>953</v>
      </c>
      <c r="B40" s="162" t="s">
        <v>953</v>
      </c>
      <c r="C40" s="162" t="s">
        <v>1075</v>
      </c>
      <c r="D40" s="162" t="s">
        <v>940</v>
      </c>
    </row>
    <row r="41" spans="1:4" ht="10.5" customHeight="1">
      <c r="A41" s="162" t="s">
        <v>953</v>
      </c>
      <c r="B41" s="162" t="s">
        <v>1076</v>
      </c>
      <c r="C41" s="162" t="s">
        <v>1077</v>
      </c>
      <c r="D41" s="162" t="s">
        <v>944</v>
      </c>
    </row>
    <row r="42" spans="1:4" ht="10.5" customHeight="1">
      <c r="A42" s="162" t="s">
        <v>953</v>
      </c>
      <c r="B42" s="162" t="s">
        <v>1078</v>
      </c>
      <c r="C42" s="162" t="s">
        <v>1079</v>
      </c>
      <c r="D42" s="162" t="s">
        <v>944</v>
      </c>
    </row>
    <row r="43" spans="1:4" ht="10.5" customHeight="1">
      <c r="A43" s="162" t="s">
        <v>953</v>
      </c>
      <c r="B43" s="162" t="s">
        <v>1080</v>
      </c>
      <c r="C43" s="162" t="s">
        <v>1081</v>
      </c>
      <c r="D43" s="162" t="s">
        <v>944</v>
      </c>
    </row>
    <row r="44" spans="1:4" ht="10.5" customHeight="1">
      <c r="A44" s="162" t="s">
        <v>953</v>
      </c>
      <c r="B44" s="162" t="s">
        <v>1082</v>
      </c>
      <c r="C44" s="162" t="s">
        <v>1083</v>
      </c>
      <c r="D44" s="162" t="s">
        <v>944</v>
      </c>
    </row>
    <row r="45" spans="1:4" ht="10.5" customHeight="1">
      <c r="A45" s="162" t="s">
        <v>953</v>
      </c>
      <c r="B45" s="162" t="s">
        <v>1084</v>
      </c>
      <c r="C45" s="162" t="s">
        <v>1085</v>
      </c>
      <c r="D45" s="162" t="s">
        <v>944</v>
      </c>
    </row>
    <row r="46" spans="1:4" ht="10.5" customHeight="1">
      <c r="A46" s="162" t="s">
        <v>953</v>
      </c>
      <c r="B46" s="162" t="s">
        <v>1086</v>
      </c>
      <c r="C46" s="162" t="s">
        <v>1087</v>
      </c>
      <c r="D46" s="162" t="s">
        <v>944</v>
      </c>
    </row>
    <row r="47" spans="1:4" ht="10.5" customHeight="1">
      <c r="A47" s="162" t="s">
        <v>64</v>
      </c>
      <c r="B47" s="162" t="s">
        <v>64</v>
      </c>
      <c r="C47" s="162" t="s">
        <v>69</v>
      </c>
      <c r="D47" s="162" t="s">
        <v>1088</v>
      </c>
    </row>
    <row r="48" spans="1:4" ht="10.5" customHeight="1">
      <c r="A48" s="162" t="s">
        <v>960</v>
      </c>
      <c r="B48" s="162" t="s">
        <v>960</v>
      </c>
      <c r="C48" s="162" t="s">
        <v>1089</v>
      </c>
      <c r="D48" s="162" t="s">
        <v>1088</v>
      </c>
    </row>
    <row r="49" spans="1:4" ht="10.5" customHeight="1">
      <c r="A49" s="162" t="s">
        <v>964</v>
      </c>
      <c r="B49" s="162" t="s">
        <v>964</v>
      </c>
      <c r="C49" s="162" t="s">
        <v>1090</v>
      </c>
      <c r="D49" s="162" t="s">
        <v>1088</v>
      </c>
    </row>
    <row r="50" spans="1:4" ht="10.5" customHeight="1">
      <c r="A50" s="162" t="s">
        <v>968</v>
      </c>
      <c r="B50" s="162" t="s">
        <v>968</v>
      </c>
      <c r="C50" s="162" t="s">
        <v>1091</v>
      </c>
      <c r="D50" s="162" t="s">
        <v>1088</v>
      </c>
    </row>
    <row r="51" spans="1:4" ht="10.5" customHeight="1">
      <c r="A51" s="162" t="s">
        <v>972</v>
      </c>
      <c r="B51" s="162" t="s">
        <v>1092</v>
      </c>
      <c r="C51" s="162" t="s">
        <v>1093</v>
      </c>
      <c r="D51" s="162" t="s">
        <v>944</v>
      </c>
    </row>
    <row r="52" spans="1:4" ht="10.5" customHeight="1">
      <c r="A52" s="162" t="s">
        <v>972</v>
      </c>
      <c r="B52" s="162" t="s">
        <v>972</v>
      </c>
      <c r="C52" s="162" t="s">
        <v>1094</v>
      </c>
      <c r="D52" s="162" t="s">
        <v>940</v>
      </c>
    </row>
    <row r="53" spans="1:4" ht="10.5" customHeight="1">
      <c r="A53" s="162" t="s">
        <v>972</v>
      </c>
      <c r="B53" s="162" t="s">
        <v>1095</v>
      </c>
      <c r="C53" s="162" t="s">
        <v>1096</v>
      </c>
      <c r="D53" s="162" t="s">
        <v>944</v>
      </c>
    </row>
    <row r="54" spans="1:4" ht="10.5" customHeight="1">
      <c r="A54" s="162" t="s">
        <v>972</v>
      </c>
      <c r="B54" s="162" t="s">
        <v>1097</v>
      </c>
      <c r="C54" s="162" t="s">
        <v>1098</v>
      </c>
      <c r="D54" s="162" t="s">
        <v>976</v>
      </c>
    </row>
    <row r="55" spans="1:4" ht="10.5" customHeight="1">
      <c r="A55" s="162" t="s">
        <v>972</v>
      </c>
      <c r="B55" s="162" t="s">
        <v>1099</v>
      </c>
      <c r="C55" s="162" t="s">
        <v>1100</v>
      </c>
      <c r="D55" s="162" t="s">
        <v>944</v>
      </c>
    </row>
    <row r="56" spans="1:4" ht="10.5" customHeight="1">
      <c r="A56" s="162" t="s">
        <v>972</v>
      </c>
      <c r="B56" s="162" t="s">
        <v>1101</v>
      </c>
      <c r="C56" s="162" t="s">
        <v>1102</v>
      </c>
      <c r="D56" s="162" t="s">
        <v>944</v>
      </c>
    </row>
    <row r="57" spans="1:4" ht="10.5" customHeight="1">
      <c r="A57" s="162" t="s">
        <v>972</v>
      </c>
      <c r="B57" s="162" t="s">
        <v>1103</v>
      </c>
      <c r="C57" s="162" t="s">
        <v>1104</v>
      </c>
      <c r="D57" s="162" t="s">
        <v>944</v>
      </c>
    </row>
    <row r="58" spans="1:4" ht="10.5" customHeight="1">
      <c r="A58" s="162" t="s">
        <v>972</v>
      </c>
      <c r="B58" s="162" t="s">
        <v>1105</v>
      </c>
      <c r="C58" s="162" t="s">
        <v>1106</v>
      </c>
      <c r="D58" s="162" t="s">
        <v>944</v>
      </c>
    </row>
    <row r="59" spans="1:4" ht="10.5" customHeight="1">
      <c r="A59" s="162" t="s">
        <v>977</v>
      </c>
      <c r="B59" s="162" t="s">
        <v>1107</v>
      </c>
      <c r="C59" s="162" t="s">
        <v>1108</v>
      </c>
      <c r="D59" s="162" t="s">
        <v>944</v>
      </c>
    </row>
    <row r="60" spans="1:4" ht="10.5" customHeight="1">
      <c r="A60" s="162" t="s">
        <v>977</v>
      </c>
      <c r="B60" s="162" t="s">
        <v>1109</v>
      </c>
      <c r="C60" s="162" t="s">
        <v>1110</v>
      </c>
      <c r="D60" s="162" t="s">
        <v>944</v>
      </c>
    </row>
    <row r="61" spans="1:4" ht="10.5" customHeight="1">
      <c r="A61" s="162" t="s">
        <v>977</v>
      </c>
      <c r="B61" s="162" t="s">
        <v>1111</v>
      </c>
      <c r="C61" s="162" t="s">
        <v>1112</v>
      </c>
      <c r="D61" s="162" t="s">
        <v>944</v>
      </c>
    </row>
    <row r="62" spans="1:4" ht="10.5" customHeight="1">
      <c r="A62" s="162" t="s">
        <v>977</v>
      </c>
      <c r="B62" s="162" t="s">
        <v>1113</v>
      </c>
      <c r="C62" s="162" t="s">
        <v>1114</v>
      </c>
      <c r="D62" s="162" t="s">
        <v>1115</v>
      </c>
    </row>
    <row r="63" spans="1:4" ht="10.5" customHeight="1">
      <c r="A63" s="162" t="s">
        <v>977</v>
      </c>
      <c r="B63" s="162" t="s">
        <v>977</v>
      </c>
      <c r="C63" s="162" t="s">
        <v>1116</v>
      </c>
      <c r="D63" s="162" t="s">
        <v>940</v>
      </c>
    </row>
    <row r="64" spans="1:4" ht="10.5" customHeight="1">
      <c r="A64" s="162" t="s">
        <v>977</v>
      </c>
      <c r="B64" s="162" t="s">
        <v>1117</v>
      </c>
      <c r="C64" s="162" t="s">
        <v>1118</v>
      </c>
      <c r="D64" s="162" t="s">
        <v>944</v>
      </c>
    </row>
    <row r="65" spans="1:4" ht="10.5" customHeight="1">
      <c r="A65" s="162" t="s">
        <v>977</v>
      </c>
      <c r="B65" s="162" t="s">
        <v>1119</v>
      </c>
      <c r="C65" s="162" t="s">
        <v>1120</v>
      </c>
      <c r="D65" s="162" t="s">
        <v>976</v>
      </c>
    </row>
    <row r="66" spans="1:4" ht="10.5" customHeight="1">
      <c r="A66" s="162" t="s">
        <v>977</v>
      </c>
      <c r="B66" s="162" t="s">
        <v>1121</v>
      </c>
      <c r="C66" s="162" t="s">
        <v>1122</v>
      </c>
      <c r="D66" s="162" t="s">
        <v>976</v>
      </c>
    </row>
    <row r="67" spans="1:4" ht="10.5" customHeight="1">
      <c r="A67" s="162" t="s">
        <v>977</v>
      </c>
      <c r="B67" s="162" t="s">
        <v>1123</v>
      </c>
      <c r="C67" s="162" t="s">
        <v>1124</v>
      </c>
      <c r="D67" s="162" t="s">
        <v>976</v>
      </c>
    </row>
    <row r="68" spans="1:4" ht="10.5" customHeight="1">
      <c r="A68" s="162" t="s">
        <v>977</v>
      </c>
      <c r="B68" s="162" t="s">
        <v>1125</v>
      </c>
      <c r="C68" s="162" t="s">
        <v>1126</v>
      </c>
      <c r="D68" s="162" t="s">
        <v>976</v>
      </c>
    </row>
    <row r="69" spans="1:4" ht="10.5" customHeight="1">
      <c r="A69" s="162" t="s">
        <v>977</v>
      </c>
      <c r="B69" s="162" t="s">
        <v>1127</v>
      </c>
      <c r="C69" s="162" t="s">
        <v>1128</v>
      </c>
      <c r="D69" s="162" t="s">
        <v>944</v>
      </c>
    </row>
    <row r="70" spans="1:4" ht="10.5" customHeight="1">
      <c r="A70" s="162" t="s">
        <v>981</v>
      </c>
      <c r="B70" s="162" t="s">
        <v>1129</v>
      </c>
      <c r="C70" s="162" t="s">
        <v>1130</v>
      </c>
      <c r="D70" s="162" t="s">
        <v>944</v>
      </c>
    </row>
    <row r="71" spans="1:4" ht="10.5" customHeight="1">
      <c r="A71" s="162" t="s">
        <v>981</v>
      </c>
      <c r="B71" s="162" t="s">
        <v>981</v>
      </c>
      <c r="C71" s="162" t="s">
        <v>1131</v>
      </c>
      <c r="D71" s="162" t="s">
        <v>940</v>
      </c>
    </row>
    <row r="72" spans="1:4" ht="10.5" customHeight="1">
      <c r="A72" s="162" t="s">
        <v>981</v>
      </c>
      <c r="B72" s="162" t="s">
        <v>1132</v>
      </c>
      <c r="C72" s="162" t="s">
        <v>1133</v>
      </c>
      <c r="D72" s="162" t="s">
        <v>944</v>
      </c>
    </row>
    <row r="73" spans="1:4" ht="10.5" customHeight="1">
      <c r="A73" s="162" t="s">
        <v>981</v>
      </c>
      <c r="B73" s="162" t="s">
        <v>1134</v>
      </c>
      <c r="C73" s="162" t="s">
        <v>1135</v>
      </c>
      <c r="D73" s="162" t="s">
        <v>944</v>
      </c>
    </row>
    <row r="74" spans="1:4" ht="10.5" customHeight="1">
      <c r="A74" s="162" t="s">
        <v>985</v>
      </c>
      <c r="B74" s="162" t="s">
        <v>985</v>
      </c>
      <c r="C74" s="162" t="s">
        <v>1136</v>
      </c>
      <c r="D74" s="162" t="s">
        <v>1137</v>
      </c>
    </row>
    <row r="75" spans="1:4" ht="10.5" customHeight="1">
      <c r="A75" s="162" t="s">
        <v>988</v>
      </c>
      <c r="B75" s="162" t="s">
        <v>1138</v>
      </c>
      <c r="C75" s="162" t="s">
        <v>1139</v>
      </c>
      <c r="D75" s="162" t="s">
        <v>1115</v>
      </c>
    </row>
    <row r="76" spans="1:4" ht="10.5" customHeight="1">
      <c r="A76" s="162" t="s">
        <v>988</v>
      </c>
      <c r="B76" s="162" t="s">
        <v>1140</v>
      </c>
      <c r="C76" s="162" t="s">
        <v>1141</v>
      </c>
      <c r="D76" s="162" t="s">
        <v>944</v>
      </c>
    </row>
    <row r="77" spans="1:4" ht="10.5" customHeight="1">
      <c r="A77" s="162" t="s">
        <v>988</v>
      </c>
      <c r="B77" s="162" t="s">
        <v>988</v>
      </c>
      <c r="C77" s="162" t="s">
        <v>1142</v>
      </c>
      <c r="D77" s="162" t="s">
        <v>940</v>
      </c>
    </row>
    <row r="78" spans="1:4" ht="10.5" customHeight="1">
      <c r="A78" s="162" t="s">
        <v>988</v>
      </c>
      <c r="B78" s="162" t="s">
        <v>1143</v>
      </c>
      <c r="C78" s="162" t="s">
        <v>1144</v>
      </c>
      <c r="D78" s="162" t="s">
        <v>976</v>
      </c>
    </row>
    <row r="79" spans="1:4" ht="10.5" customHeight="1">
      <c r="A79" s="162" t="s">
        <v>988</v>
      </c>
      <c r="B79" s="162" t="s">
        <v>1145</v>
      </c>
      <c r="C79" s="162" t="s">
        <v>1146</v>
      </c>
      <c r="D79" s="162" t="s">
        <v>944</v>
      </c>
    </row>
    <row r="80" spans="1:4" ht="10.5" customHeight="1">
      <c r="A80" s="162" t="s">
        <v>988</v>
      </c>
      <c r="B80" s="162" t="s">
        <v>1147</v>
      </c>
      <c r="C80" s="162" t="s">
        <v>1148</v>
      </c>
      <c r="D80" s="162" t="s">
        <v>944</v>
      </c>
    </row>
    <row r="81" spans="1:4" ht="10.5" customHeight="1">
      <c r="A81" s="162" t="s">
        <v>988</v>
      </c>
      <c r="B81" s="162" t="s">
        <v>1149</v>
      </c>
      <c r="C81" s="162" t="s">
        <v>1150</v>
      </c>
      <c r="D81" s="162" t="s">
        <v>944</v>
      </c>
    </row>
    <row r="82" spans="1:4" ht="10.5" customHeight="1">
      <c r="A82" s="162" t="s">
        <v>992</v>
      </c>
      <c r="B82" s="162" t="s">
        <v>1151</v>
      </c>
      <c r="C82" s="162" t="s">
        <v>1152</v>
      </c>
      <c r="D82" s="162" t="s">
        <v>944</v>
      </c>
    </row>
    <row r="83" spans="1:4" ht="10.5" customHeight="1">
      <c r="A83" s="162" t="s">
        <v>992</v>
      </c>
      <c r="B83" s="162" t="s">
        <v>1153</v>
      </c>
      <c r="C83" s="162" t="s">
        <v>1154</v>
      </c>
      <c r="D83" s="162" t="s">
        <v>944</v>
      </c>
    </row>
    <row r="84" spans="1:4" ht="10.5" customHeight="1">
      <c r="A84" s="162" t="s">
        <v>992</v>
      </c>
      <c r="B84" s="162" t="s">
        <v>1155</v>
      </c>
      <c r="C84" s="162" t="s">
        <v>1156</v>
      </c>
      <c r="D84" s="162" t="s">
        <v>944</v>
      </c>
    </row>
    <row r="85" spans="1:4" ht="10.5" customHeight="1">
      <c r="A85" s="162" t="s">
        <v>992</v>
      </c>
      <c r="B85" s="162" t="s">
        <v>1157</v>
      </c>
      <c r="C85" s="162" t="s">
        <v>1158</v>
      </c>
      <c r="D85" s="162" t="s">
        <v>1115</v>
      </c>
    </row>
    <row r="86" spans="1:4" ht="10.5" customHeight="1">
      <c r="A86" s="162" t="s">
        <v>992</v>
      </c>
      <c r="B86" s="162" t="s">
        <v>1159</v>
      </c>
      <c r="C86" s="162" t="s">
        <v>1160</v>
      </c>
      <c r="D86" s="162" t="s">
        <v>944</v>
      </c>
    </row>
    <row r="87" spans="1:4" ht="10.5" customHeight="1">
      <c r="A87" s="162" t="s">
        <v>992</v>
      </c>
      <c r="B87" s="162" t="s">
        <v>992</v>
      </c>
      <c r="C87" s="162" t="s">
        <v>1161</v>
      </c>
      <c r="D87" s="162" t="s">
        <v>940</v>
      </c>
    </row>
    <row r="88" spans="1:4" ht="10.5" customHeight="1">
      <c r="A88" s="162" t="s">
        <v>992</v>
      </c>
      <c r="B88" s="162" t="s">
        <v>1162</v>
      </c>
      <c r="C88" s="162" t="s">
        <v>1163</v>
      </c>
      <c r="D88" s="162" t="s">
        <v>944</v>
      </c>
    </row>
    <row r="89" spans="1:4" ht="10.5" customHeight="1">
      <c r="A89" s="162" t="s">
        <v>992</v>
      </c>
      <c r="B89" s="162" t="s">
        <v>1164</v>
      </c>
      <c r="C89" s="162" t="s">
        <v>1165</v>
      </c>
      <c r="D89" s="162" t="s">
        <v>944</v>
      </c>
    </row>
    <row r="90" spans="1:4" ht="10.5" customHeight="1">
      <c r="A90" s="162" t="s">
        <v>992</v>
      </c>
      <c r="B90" s="162" t="s">
        <v>1166</v>
      </c>
      <c r="C90" s="162" t="s">
        <v>1167</v>
      </c>
      <c r="D90" s="162" t="s">
        <v>944</v>
      </c>
    </row>
    <row r="91" spans="1:4" ht="10.5" customHeight="1">
      <c r="A91" s="162" t="s">
        <v>996</v>
      </c>
      <c r="B91" s="162" t="s">
        <v>1168</v>
      </c>
      <c r="C91" s="162" t="s">
        <v>1169</v>
      </c>
      <c r="D91" s="162" t="s">
        <v>944</v>
      </c>
    </row>
    <row r="92" spans="1:4" ht="10.5" customHeight="1">
      <c r="A92" s="162" t="s">
        <v>996</v>
      </c>
      <c r="B92" s="162" t="s">
        <v>996</v>
      </c>
      <c r="C92" s="162" t="s">
        <v>1170</v>
      </c>
      <c r="D92" s="162" t="s">
        <v>940</v>
      </c>
    </row>
    <row r="93" spans="1:4" ht="10.5" customHeight="1">
      <c r="A93" s="162" t="s">
        <v>996</v>
      </c>
      <c r="B93" s="162" t="s">
        <v>1171</v>
      </c>
      <c r="C93" s="162" t="s">
        <v>1172</v>
      </c>
      <c r="D93" s="162" t="s">
        <v>944</v>
      </c>
    </row>
    <row r="94" spans="1:4" ht="10.5" customHeight="1">
      <c r="A94" s="162" t="s">
        <v>996</v>
      </c>
      <c r="B94" s="162" t="s">
        <v>1078</v>
      </c>
      <c r="C94" s="162" t="s">
        <v>1173</v>
      </c>
      <c r="D94" s="162" t="s">
        <v>944</v>
      </c>
    </row>
    <row r="95" spans="1:4" ht="10.5" customHeight="1">
      <c r="A95" s="162" t="s">
        <v>996</v>
      </c>
      <c r="B95" s="162" t="s">
        <v>1174</v>
      </c>
      <c r="C95" s="162" t="s">
        <v>1175</v>
      </c>
      <c r="D95" s="162" t="s">
        <v>944</v>
      </c>
    </row>
    <row r="96" spans="1:4" ht="10.5" customHeight="1">
      <c r="A96" s="162" t="s">
        <v>996</v>
      </c>
      <c r="B96" s="162" t="s">
        <v>1176</v>
      </c>
      <c r="C96" s="162" t="s">
        <v>1177</v>
      </c>
      <c r="D96" s="162" t="s">
        <v>944</v>
      </c>
    </row>
    <row r="97" spans="1:4" ht="10.5" customHeight="1">
      <c r="A97" s="162" t="s">
        <v>996</v>
      </c>
      <c r="B97" s="162" t="s">
        <v>1178</v>
      </c>
      <c r="C97" s="162" t="s">
        <v>1179</v>
      </c>
      <c r="D97" s="162" t="s">
        <v>976</v>
      </c>
    </row>
    <row r="98" spans="1:4" ht="10.5" customHeight="1">
      <c r="A98" s="162" t="s">
        <v>1000</v>
      </c>
      <c r="B98" s="162" t="s">
        <v>1180</v>
      </c>
      <c r="C98" s="162" t="s">
        <v>1181</v>
      </c>
      <c r="D98" s="162" t="s">
        <v>944</v>
      </c>
    </row>
    <row r="99" spans="1:4" ht="10.5" customHeight="1">
      <c r="A99" s="162" t="s">
        <v>1000</v>
      </c>
      <c r="B99" s="162" t="s">
        <v>1182</v>
      </c>
      <c r="C99" s="162" t="s">
        <v>1183</v>
      </c>
      <c r="D99" s="162" t="s">
        <v>944</v>
      </c>
    </row>
    <row r="100" spans="1:4" ht="10.5" customHeight="1">
      <c r="A100" s="162" t="s">
        <v>1000</v>
      </c>
      <c r="B100" s="162" t="s">
        <v>1184</v>
      </c>
      <c r="C100" s="162" t="s">
        <v>1185</v>
      </c>
      <c r="D100" s="162" t="s">
        <v>944</v>
      </c>
    </row>
    <row r="101" spans="1:4" ht="10.5" customHeight="1">
      <c r="A101" s="162" t="s">
        <v>1000</v>
      </c>
      <c r="B101" s="162" t="s">
        <v>1186</v>
      </c>
      <c r="C101" s="162" t="s">
        <v>1187</v>
      </c>
      <c r="D101" s="162" t="s">
        <v>944</v>
      </c>
    </row>
    <row r="102" spans="1:4" ht="10.5" customHeight="1">
      <c r="A102" s="162" t="s">
        <v>1000</v>
      </c>
      <c r="B102" s="162" t="s">
        <v>1000</v>
      </c>
      <c r="C102" s="162" t="s">
        <v>1188</v>
      </c>
      <c r="D102" s="162" t="s">
        <v>940</v>
      </c>
    </row>
    <row r="103" spans="1:4" ht="10.5" customHeight="1">
      <c r="A103" s="162" t="s">
        <v>1000</v>
      </c>
      <c r="B103" s="162" t="s">
        <v>1189</v>
      </c>
      <c r="C103" s="162" t="s">
        <v>1190</v>
      </c>
      <c r="D103" s="162" t="s">
        <v>976</v>
      </c>
    </row>
    <row r="104" spans="1:4" ht="10.5" customHeight="1">
      <c r="A104" s="162" t="s">
        <v>1000</v>
      </c>
      <c r="B104" s="162" t="s">
        <v>1191</v>
      </c>
      <c r="C104" s="162" t="s">
        <v>1192</v>
      </c>
      <c r="D104" s="162" t="s">
        <v>944</v>
      </c>
    </row>
    <row r="105" spans="1:4" ht="10.5" customHeight="1">
      <c r="A105" s="162" t="s">
        <v>1000</v>
      </c>
      <c r="B105" s="162" t="s">
        <v>1193</v>
      </c>
      <c r="C105" s="162" t="s">
        <v>1194</v>
      </c>
      <c r="D105" s="162" t="s">
        <v>944</v>
      </c>
    </row>
    <row r="106" spans="1:4" ht="10.5" customHeight="1">
      <c r="A106" s="162" t="s">
        <v>1000</v>
      </c>
      <c r="B106" s="162" t="s">
        <v>1195</v>
      </c>
      <c r="C106" s="162" t="s">
        <v>1196</v>
      </c>
      <c r="D106" s="162" t="s">
        <v>944</v>
      </c>
    </row>
    <row r="107" spans="1:4" ht="10.5" customHeight="1">
      <c r="A107" s="162" t="s">
        <v>1000</v>
      </c>
      <c r="B107" s="162" t="s">
        <v>1197</v>
      </c>
      <c r="C107" s="162" t="s">
        <v>1198</v>
      </c>
      <c r="D107" s="162" t="s">
        <v>944</v>
      </c>
    </row>
    <row r="108" spans="1:4" ht="10.5" customHeight="1">
      <c r="A108" s="162" t="s">
        <v>1000</v>
      </c>
      <c r="B108" s="162" t="s">
        <v>1199</v>
      </c>
      <c r="C108" s="162" t="s">
        <v>1200</v>
      </c>
      <c r="D108" s="162" t="s">
        <v>944</v>
      </c>
    </row>
    <row r="109" spans="1:4" ht="10.5" customHeight="1">
      <c r="A109" s="162" t="s">
        <v>1000</v>
      </c>
      <c r="B109" s="162" t="s">
        <v>1201</v>
      </c>
      <c r="C109" s="162" t="s">
        <v>1202</v>
      </c>
      <c r="D109" s="162" t="s">
        <v>944</v>
      </c>
    </row>
    <row r="110" spans="1:4" ht="10.5" customHeight="1">
      <c r="A110" s="162" t="s">
        <v>1000</v>
      </c>
      <c r="B110" s="162" t="s">
        <v>1203</v>
      </c>
      <c r="C110" s="162" t="s">
        <v>1204</v>
      </c>
      <c r="D110" s="162" t="s">
        <v>944</v>
      </c>
    </row>
    <row r="111" spans="1:4" ht="10.5" customHeight="1">
      <c r="A111" s="162" t="s">
        <v>1000</v>
      </c>
      <c r="B111" s="162" t="s">
        <v>1205</v>
      </c>
      <c r="C111" s="162" t="s">
        <v>1206</v>
      </c>
      <c r="D111" s="162" t="s">
        <v>944</v>
      </c>
    </row>
    <row r="112" spans="1:4" ht="10.5" customHeight="1">
      <c r="A112" s="162" t="s">
        <v>1000</v>
      </c>
      <c r="B112" s="162" t="s">
        <v>1207</v>
      </c>
      <c r="C112" s="162" t="s">
        <v>1208</v>
      </c>
      <c r="D112" s="162" t="s">
        <v>944</v>
      </c>
    </row>
    <row r="113" spans="1:4" ht="10.5" customHeight="1">
      <c r="A113" s="162" t="s">
        <v>1000</v>
      </c>
      <c r="B113" s="162" t="s">
        <v>1209</v>
      </c>
      <c r="C113" s="162" t="s">
        <v>1210</v>
      </c>
      <c r="D113" s="162" t="s">
        <v>944</v>
      </c>
    </row>
    <row r="114" spans="1:4" ht="10.5" customHeight="1">
      <c r="A114" s="162" t="s">
        <v>1004</v>
      </c>
      <c r="B114" s="162" t="s">
        <v>1211</v>
      </c>
      <c r="C114" s="162" t="s">
        <v>1212</v>
      </c>
      <c r="D114" s="162" t="s">
        <v>944</v>
      </c>
    </row>
    <row r="115" spans="1:4" ht="10.5" customHeight="1">
      <c r="A115" s="162" t="s">
        <v>1004</v>
      </c>
      <c r="B115" s="162" t="s">
        <v>1213</v>
      </c>
      <c r="C115" s="162" t="s">
        <v>1214</v>
      </c>
      <c r="D115" s="162" t="s">
        <v>944</v>
      </c>
    </row>
    <row r="116" spans="1:4" ht="10.5" customHeight="1">
      <c r="A116" s="162" t="s">
        <v>1004</v>
      </c>
      <c r="B116" s="162" t="s">
        <v>1004</v>
      </c>
      <c r="C116" s="162" t="s">
        <v>1215</v>
      </c>
      <c r="D116" s="162" t="s">
        <v>940</v>
      </c>
    </row>
    <row r="117" spans="1:4" ht="10.5" customHeight="1">
      <c r="A117" s="162" t="s">
        <v>1004</v>
      </c>
      <c r="B117" s="162" t="s">
        <v>1216</v>
      </c>
      <c r="C117" s="162" t="s">
        <v>1217</v>
      </c>
      <c r="D117" s="162" t="s">
        <v>944</v>
      </c>
    </row>
    <row r="118" spans="1:4" ht="10.5" customHeight="1">
      <c r="A118" s="162" t="s">
        <v>1004</v>
      </c>
      <c r="B118" s="162" t="s">
        <v>1218</v>
      </c>
      <c r="C118" s="162" t="s">
        <v>1219</v>
      </c>
      <c r="D118" s="162" t="s">
        <v>944</v>
      </c>
    </row>
    <row r="119" spans="1:4" ht="10.5" customHeight="1">
      <c r="A119" s="162" t="s">
        <v>1004</v>
      </c>
      <c r="B119" s="162" t="s">
        <v>1220</v>
      </c>
      <c r="C119" s="162" t="s">
        <v>1221</v>
      </c>
      <c r="D119" s="162" t="s">
        <v>944</v>
      </c>
    </row>
    <row r="120" spans="1:4" ht="10.5" customHeight="1">
      <c r="A120" s="162" t="s">
        <v>1004</v>
      </c>
      <c r="B120" s="162" t="s">
        <v>1222</v>
      </c>
      <c r="C120" s="162" t="s">
        <v>1223</v>
      </c>
      <c r="D120" s="162" t="s">
        <v>944</v>
      </c>
    </row>
    <row r="121" spans="1:4" ht="10.5" customHeight="1">
      <c r="A121" s="162" t="s">
        <v>1004</v>
      </c>
      <c r="B121" s="162" t="s">
        <v>1224</v>
      </c>
      <c r="C121" s="162" t="s">
        <v>1225</v>
      </c>
      <c r="D121" s="162" t="s">
        <v>944</v>
      </c>
    </row>
    <row r="122" spans="1:4" ht="10.5" customHeight="1">
      <c r="A122" s="162" t="s">
        <v>1004</v>
      </c>
      <c r="B122" s="162" t="s">
        <v>1226</v>
      </c>
      <c r="C122" s="162" t="s">
        <v>1227</v>
      </c>
      <c r="D122" s="162" t="s">
        <v>944</v>
      </c>
    </row>
    <row r="123" spans="1:4" ht="10.5" customHeight="1">
      <c r="A123" s="162" t="s">
        <v>1004</v>
      </c>
      <c r="B123" s="162" t="s">
        <v>1228</v>
      </c>
      <c r="C123" s="162" t="s">
        <v>1229</v>
      </c>
      <c r="D123" s="162" t="s">
        <v>944</v>
      </c>
    </row>
    <row r="124" spans="1:4" ht="10.5" customHeight="1">
      <c r="A124" s="162" t="s">
        <v>1008</v>
      </c>
      <c r="B124" s="162" t="s">
        <v>1230</v>
      </c>
      <c r="C124" s="162" t="s">
        <v>1231</v>
      </c>
      <c r="D124" s="162" t="s">
        <v>944</v>
      </c>
    </row>
    <row r="125" spans="1:4" ht="10.5" customHeight="1">
      <c r="A125" s="162" t="s">
        <v>1008</v>
      </c>
      <c r="B125" s="162" t="s">
        <v>1232</v>
      </c>
      <c r="C125" s="162" t="s">
        <v>1233</v>
      </c>
      <c r="D125" s="162" t="s">
        <v>944</v>
      </c>
    </row>
    <row r="126" spans="1:4" ht="10.5" customHeight="1">
      <c r="A126" s="162" t="s">
        <v>1008</v>
      </c>
      <c r="B126" s="162" t="s">
        <v>1234</v>
      </c>
      <c r="C126" s="162" t="s">
        <v>1235</v>
      </c>
      <c r="D126" s="162" t="s">
        <v>944</v>
      </c>
    </row>
    <row r="127" spans="1:4" ht="10.5" customHeight="1">
      <c r="A127" s="162" t="s">
        <v>1008</v>
      </c>
      <c r="B127" s="162" t="s">
        <v>1008</v>
      </c>
      <c r="C127" s="162" t="s">
        <v>1236</v>
      </c>
      <c r="D127" s="162" t="s">
        <v>940</v>
      </c>
    </row>
    <row r="128" spans="1:4" ht="10.5" customHeight="1">
      <c r="A128" s="162" t="s">
        <v>1008</v>
      </c>
      <c r="B128" s="162" t="s">
        <v>1237</v>
      </c>
      <c r="C128" s="162" t="s">
        <v>1238</v>
      </c>
      <c r="D128" s="162" t="s">
        <v>944</v>
      </c>
    </row>
    <row r="129" spans="1:4" ht="10.5" customHeight="1">
      <c r="A129" s="162" t="s">
        <v>1008</v>
      </c>
      <c r="B129" s="162" t="s">
        <v>1239</v>
      </c>
      <c r="C129" s="162" t="s">
        <v>1240</v>
      </c>
      <c r="D129" s="162" t="s">
        <v>944</v>
      </c>
    </row>
    <row r="130" spans="1:4" ht="10.5" customHeight="1">
      <c r="A130" s="162" t="s">
        <v>1008</v>
      </c>
      <c r="B130" s="162" t="s">
        <v>1241</v>
      </c>
      <c r="C130" s="162" t="s">
        <v>1242</v>
      </c>
      <c r="D130" s="162" t="s">
        <v>944</v>
      </c>
    </row>
    <row r="131" spans="1:4" ht="10.5" customHeight="1">
      <c r="A131" s="162" t="s">
        <v>1008</v>
      </c>
      <c r="B131" s="162" t="s">
        <v>1243</v>
      </c>
      <c r="C131" s="162" t="s">
        <v>1244</v>
      </c>
      <c r="D131" s="162" t="s">
        <v>976</v>
      </c>
    </row>
    <row r="132" spans="1:4" ht="10.5" customHeight="1">
      <c r="A132" s="162" t="s">
        <v>1008</v>
      </c>
      <c r="B132" s="162" t="s">
        <v>1245</v>
      </c>
      <c r="C132" s="162" t="s">
        <v>1246</v>
      </c>
      <c r="D132" s="162" t="s">
        <v>944</v>
      </c>
    </row>
    <row r="133" spans="1:4" ht="10.5" customHeight="1">
      <c r="A133" s="162" t="s">
        <v>1012</v>
      </c>
      <c r="B133" s="162" t="s">
        <v>1247</v>
      </c>
      <c r="C133" s="162" t="s">
        <v>1248</v>
      </c>
      <c r="D133" s="162" t="s">
        <v>944</v>
      </c>
    </row>
    <row r="134" spans="1:4" ht="10.5" customHeight="1">
      <c r="A134" s="162" t="s">
        <v>1012</v>
      </c>
      <c r="B134" s="162" t="s">
        <v>1012</v>
      </c>
      <c r="C134" s="162" t="s">
        <v>1249</v>
      </c>
      <c r="D134" s="162" t="s">
        <v>940</v>
      </c>
    </row>
    <row r="135" spans="1:4" ht="10.5" customHeight="1">
      <c r="A135" s="162" t="s">
        <v>1012</v>
      </c>
      <c r="B135" s="162" t="s">
        <v>1250</v>
      </c>
      <c r="C135" s="162" t="s">
        <v>1251</v>
      </c>
      <c r="D135" s="162" t="s">
        <v>944</v>
      </c>
    </row>
    <row r="136" spans="1:4" ht="10.5" customHeight="1">
      <c r="A136" s="162" t="s">
        <v>1012</v>
      </c>
      <c r="B136" s="162" t="s">
        <v>1252</v>
      </c>
      <c r="C136" s="162" t="s">
        <v>1253</v>
      </c>
      <c r="D136" s="162" t="s">
        <v>944</v>
      </c>
    </row>
    <row r="137" spans="1:4" ht="10.5" customHeight="1">
      <c r="A137" s="162" t="s">
        <v>1012</v>
      </c>
      <c r="B137" s="162" t="s">
        <v>1254</v>
      </c>
      <c r="C137" s="162" t="s">
        <v>1255</v>
      </c>
      <c r="D137" s="162" t="s">
        <v>944</v>
      </c>
    </row>
    <row r="138" spans="1:4" ht="10.5" customHeight="1">
      <c r="A138" s="162" t="s">
        <v>1012</v>
      </c>
      <c r="B138" s="162" t="s">
        <v>1256</v>
      </c>
      <c r="C138" s="162" t="s">
        <v>1257</v>
      </c>
      <c r="D138" s="162" t="s">
        <v>944</v>
      </c>
    </row>
    <row r="139" spans="1:4" ht="10.5" customHeight="1">
      <c r="A139" s="162" t="s">
        <v>1012</v>
      </c>
      <c r="B139" s="162" t="s">
        <v>1258</v>
      </c>
      <c r="C139" s="162" t="s">
        <v>1259</v>
      </c>
      <c r="D139" s="162" t="s">
        <v>976</v>
      </c>
    </row>
    <row r="140" spans="1:4" ht="10.5" customHeight="1">
      <c r="A140" s="162" t="s">
        <v>1012</v>
      </c>
      <c r="B140" s="162" t="s">
        <v>1260</v>
      </c>
      <c r="C140" s="162" t="s">
        <v>1261</v>
      </c>
      <c r="D140" s="162" t="s">
        <v>944</v>
      </c>
    </row>
    <row r="141" spans="1:4" ht="10.5" customHeight="1">
      <c r="A141" s="162" t="s">
        <v>1016</v>
      </c>
      <c r="B141" s="162" t="s">
        <v>1262</v>
      </c>
      <c r="C141" s="162" t="s">
        <v>1263</v>
      </c>
      <c r="D141" s="162" t="s">
        <v>944</v>
      </c>
    </row>
    <row r="142" spans="1:4" ht="10.5" customHeight="1">
      <c r="A142" s="162" t="s">
        <v>1016</v>
      </c>
      <c r="B142" s="162" t="s">
        <v>1264</v>
      </c>
      <c r="C142" s="162" t="s">
        <v>1265</v>
      </c>
      <c r="D142" s="162" t="s">
        <v>1115</v>
      </c>
    </row>
    <row r="143" spans="1:4" ht="10.5" customHeight="1">
      <c r="A143" s="162" t="s">
        <v>1016</v>
      </c>
      <c r="B143" s="162" t="s">
        <v>1266</v>
      </c>
      <c r="C143" s="162" t="s">
        <v>1267</v>
      </c>
      <c r="D143" s="162" t="s">
        <v>944</v>
      </c>
    </row>
    <row r="144" spans="1:4" ht="10.5" customHeight="1">
      <c r="A144" s="162" t="s">
        <v>1016</v>
      </c>
      <c r="B144" s="162" t="s">
        <v>1016</v>
      </c>
      <c r="C144" s="162" t="s">
        <v>1268</v>
      </c>
      <c r="D144" s="162" t="s">
        <v>940</v>
      </c>
    </row>
    <row r="145" spans="1:4" ht="10.5" customHeight="1">
      <c r="A145" s="162" t="s">
        <v>1016</v>
      </c>
      <c r="B145" s="162" t="s">
        <v>1269</v>
      </c>
      <c r="C145" s="162" t="s">
        <v>1270</v>
      </c>
      <c r="D145" s="162" t="s">
        <v>944</v>
      </c>
    </row>
    <row r="146" spans="1:4" ht="10.5" customHeight="1">
      <c r="A146" s="162" t="s">
        <v>1020</v>
      </c>
      <c r="B146" s="162" t="s">
        <v>1092</v>
      </c>
      <c r="C146" s="162" t="s">
        <v>1271</v>
      </c>
      <c r="D146" s="162" t="s">
        <v>944</v>
      </c>
    </row>
    <row r="147" spans="1:4" ht="10.5" customHeight="1">
      <c r="A147" s="162" t="s">
        <v>1020</v>
      </c>
      <c r="B147" s="162" t="s">
        <v>1272</v>
      </c>
      <c r="C147" s="162" t="s">
        <v>1273</v>
      </c>
      <c r="D147" s="162" t="s">
        <v>944</v>
      </c>
    </row>
    <row r="148" spans="1:4" ht="10.5" customHeight="1">
      <c r="A148" s="162" t="s">
        <v>1020</v>
      </c>
      <c r="B148" s="162" t="s">
        <v>1020</v>
      </c>
      <c r="C148" s="162" t="s">
        <v>1274</v>
      </c>
      <c r="D148" s="162" t="s">
        <v>940</v>
      </c>
    </row>
    <row r="149" spans="1:4" ht="10.5" customHeight="1">
      <c r="A149" s="162" t="s">
        <v>1020</v>
      </c>
      <c r="B149" s="162" t="s">
        <v>1275</v>
      </c>
      <c r="C149" s="162" t="s">
        <v>1276</v>
      </c>
      <c r="D149" s="162" t="s">
        <v>976</v>
      </c>
    </row>
    <row r="150" spans="1:4" ht="10.5" customHeight="1">
      <c r="A150" s="162" t="s">
        <v>1020</v>
      </c>
      <c r="B150" s="162" t="s">
        <v>1277</v>
      </c>
      <c r="C150" s="162" t="s">
        <v>1278</v>
      </c>
      <c r="D150" s="162" t="s">
        <v>976</v>
      </c>
    </row>
    <row r="151" spans="1:4" ht="10.5" customHeight="1">
      <c r="A151" s="162" t="s">
        <v>1020</v>
      </c>
      <c r="B151" s="162" t="s">
        <v>1279</v>
      </c>
      <c r="C151" s="162" t="s">
        <v>1280</v>
      </c>
      <c r="D151" s="162" t="s">
        <v>944</v>
      </c>
    </row>
    <row r="152" spans="1:4" ht="10.5" customHeight="1">
      <c r="A152" s="162" t="s">
        <v>1020</v>
      </c>
      <c r="B152" s="162" t="s">
        <v>1281</v>
      </c>
      <c r="C152" s="162" t="s">
        <v>1282</v>
      </c>
      <c r="D152" s="162" t="s">
        <v>944</v>
      </c>
    </row>
    <row r="153" spans="1:4" ht="10.5" customHeight="1">
      <c r="A153" s="162" t="s">
        <v>1024</v>
      </c>
      <c r="B153" s="162" t="s">
        <v>1024</v>
      </c>
      <c r="C153" s="162" t="s">
        <v>1283</v>
      </c>
      <c r="D153" s="162" t="s">
        <v>1088</v>
      </c>
    </row>
    <row r="154" spans="1:4" ht="10.5" customHeight="1">
      <c r="A154" s="162" t="s">
        <v>1028</v>
      </c>
      <c r="B154" s="162" t="s">
        <v>1284</v>
      </c>
      <c r="C154" s="162" t="s">
        <v>1285</v>
      </c>
      <c r="D154" s="162" t="s">
        <v>944</v>
      </c>
    </row>
    <row r="155" spans="1:4" ht="10.5" customHeight="1">
      <c r="A155" s="162" t="s">
        <v>1028</v>
      </c>
      <c r="B155" s="162" t="s">
        <v>1286</v>
      </c>
      <c r="C155" s="162" t="s">
        <v>1287</v>
      </c>
      <c r="D155" s="162" t="s">
        <v>944</v>
      </c>
    </row>
    <row r="156" spans="1:4" ht="10.5" customHeight="1">
      <c r="A156" s="162" t="s">
        <v>1028</v>
      </c>
      <c r="B156" s="162" t="s">
        <v>1288</v>
      </c>
      <c r="C156" s="162" t="s">
        <v>1289</v>
      </c>
      <c r="D156" s="162" t="s">
        <v>944</v>
      </c>
    </row>
    <row r="157" spans="1:4" ht="10.5" customHeight="1">
      <c r="A157" s="162" t="s">
        <v>1028</v>
      </c>
      <c r="B157" s="162" t="s">
        <v>1290</v>
      </c>
      <c r="C157" s="162" t="s">
        <v>1291</v>
      </c>
      <c r="D157" s="162" t="s">
        <v>944</v>
      </c>
    </row>
    <row r="158" spans="1:4" ht="10.5" customHeight="1">
      <c r="A158" s="162" t="s">
        <v>1028</v>
      </c>
      <c r="B158" s="162" t="s">
        <v>1292</v>
      </c>
      <c r="C158" s="162" t="s">
        <v>1293</v>
      </c>
      <c r="D158" s="162" t="s">
        <v>944</v>
      </c>
    </row>
    <row r="159" spans="1:4" ht="10.5" customHeight="1">
      <c r="A159" s="162" t="s">
        <v>1028</v>
      </c>
      <c r="B159" s="162" t="s">
        <v>1294</v>
      </c>
      <c r="C159" s="162" t="s">
        <v>1295</v>
      </c>
      <c r="D159" s="162" t="s">
        <v>944</v>
      </c>
    </row>
    <row r="160" spans="1:4" ht="10.5" customHeight="1">
      <c r="A160" s="162" t="s">
        <v>1028</v>
      </c>
      <c r="B160" s="162" t="s">
        <v>1296</v>
      </c>
      <c r="C160" s="162" t="s">
        <v>1297</v>
      </c>
      <c r="D160" s="162" t="s">
        <v>944</v>
      </c>
    </row>
    <row r="161" spans="1:4" ht="10.5" customHeight="1">
      <c r="A161" s="162" t="s">
        <v>1028</v>
      </c>
      <c r="B161" s="162" t="s">
        <v>1298</v>
      </c>
      <c r="C161" s="162" t="s">
        <v>1299</v>
      </c>
      <c r="D161" s="162" t="s">
        <v>944</v>
      </c>
    </row>
    <row r="162" spans="1:4" ht="10.5" customHeight="1">
      <c r="A162" s="162" t="s">
        <v>1028</v>
      </c>
      <c r="B162" s="162" t="s">
        <v>1028</v>
      </c>
      <c r="C162" s="162" t="s">
        <v>1300</v>
      </c>
      <c r="D162" s="162" t="s">
        <v>940</v>
      </c>
    </row>
    <row r="163" spans="1:4" ht="10.5" customHeight="1">
      <c r="A163" s="162" t="s">
        <v>1028</v>
      </c>
      <c r="B163" s="162" t="s">
        <v>1301</v>
      </c>
      <c r="C163" s="162" t="s">
        <v>1302</v>
      </c>
      <c r="D163" s="162" t="s">
        <v>976</v>
      </c>
    </row>
    <row r="164" spans="1:4" ht="10.5" customHeight="1">
      <c r="A164" s="162" t="s">
        <v>1028</v>
      </c>
      <c r="B164" s="162" t="s">
        <v>1303</v>
      </c>
      <c r="C164" s="162" t="s">
        <v>1304</v>
      </c>
      <c r="D164" s="162" t="s">
        <v>944</v>
      </c>
    </row>
    <row r="165" spans="1:4" ht="10.5" customHeight="1">
      <c r="A165" s="162" t="s">
        <v>1028</v>
      </c>
      <c r="B165" s="162" t="s">
        <v>1305</v>
      </c>
      <c r="C165" s="162" t="s">
        <v>1306</v>
      </c>
      <c r="D165" s="162" t="s">
        <v>944</v>
      </c>
    </row>
    <row r="166" spans="1:4" ht="10.5" customHeight="1">
      <c r="A166" s="162" t="s">
        <v>1028</v>
      </c>
      <c r="B166" s="162" t="s">
        <v>1307</v>
      </c>
      <c r="C166" s="162" t="s">
        <v>1308</v>
      </c>
      <c r="D166" s="162" t="s">
        <v>944</v>
      </c>
    </row>
    <row r="167" spans="1:4" ht="10.5" customHeight="1">
      <c r="A167" s="162" t="s">
        <v>1028</v>
      </c>
      <c r="B167" s="162" t="s">
        <v>1309</v>
      </c>
      <c r="C167" s="162" t="s">
        <v>1310</v>
      </c>
      <c r="D167" s="162" t="s">
        <v>944</v>
      </c>
    </row>
    <row r="168" spans="1:4" ht="10.5" customHeight="1">
      <c r="A168" s="162" t="s">
        <v>1032</v>
      </c>
      <c r="B168" s="162" t="s">
        <v>1311</v>
      </c>
      <c r="C168" s="162" t="s">
        <v>1312</v>
      </c>
      <c r="D168" s="162" t="s">
        <v>944</v>
      </c>
    </row>
    <row r="169" spans="1:4" ht="10.5" customHeight="1">
      <c r="A169" s="162" t="s">
        <v>1032</v>
      </c>
      <c r="B169" s="162" t="s">
        <v>1313</v>
      </c>
      <c r="C169" s="162" t="s">
        <v>1314</v>
      </c>
      <c r="D169" s="162" t="s">
        <v>944</v>
      </c>
    </row>
    <row r="170" spans="1:4" ht="10.5" customHeight="1">
      <c r="A170" s="162" t="s">
        <v>1032</v>
      </c>
      <c r="B170" s="162" t="s">
        <v>1315</v>
      </c>
      <c r="C170" s="162" t="s">
        <v>1316</v>
      </c>
      <c r="D170" s="162" t="s">
        <v>944</v>
      </c>
    </row>
    <row r="171" spans="1:4" ht="10.5" customHeight="1">
      <c r="A171" s="162" t="s">
        <v>1032</v>
      </c>
      <c r="B171" s="162" t="s">
        <v>1317</v>
      </c>
      <c r="C171" s="162" t="s">
        <v>1318</v>
      </c>
      <c r="D171" s="162" t="s">
        <v>1115</v>
      </c>
    </row>
    <row r="172" spans="1:4" ht="10.5" customHeight="1">
      <c r="A172" s="162" t="s">
        <v>1032</v>
      </c>
      <c r="B172" s="162" t="s">
        <v>1319</v>
      </c>
      <c r="C172" s="162" t="s">
        <v>1320</v>
      </c>
      <c r="D172" s="162" t="s">
        <v>944</v>
      </c>
    </row>
    <row r="173" spans="1:4" ht="10.5" customHeight="1">
      <c r="A173" s="162" t="s">
        <v>1032</v>
      </c>
      <c r="B173" s="162" t="s">
        <v>1321</v>
      </c>
      <c r="C173" s="162" t="s">
        <v>1322</v>
      </c>
      <c r="D173" s="162" t="s">
        <v>944</v>
      </c>
    </row>
    <row r="174" spans="1:4" ht="10.5" customHeight="1">
      <c r="A174" s="162" t="s">
        <v>1032</v>
      </c>
      <c r="B174" s="162" t="s">
        <v>1323</v>
      </c>
      <c r="C174" s="162" t="s">
        <v>1324</v>
      </c>
      <c r="D174" s="162" t="s">
        <v>944</v>
      </c>
    </row>
    <row r="175" spans="1:4" ht="10.5" customHeight="1">
      <c r="A175" s="162" t="s">
        <v>1032</v>
      </c>
      <c r="B175" s="162" t="s">
        <v>1325</v>
      </c>
      <c r="C175" s="162" t="s">
        <v>1326</v>
      </c>
      <c r="D175" s="162" t="s">
        <v>944</v>
      </c>
    </row>
    <row r="176" spans="1:4" ht="10.5" customHeight="1">
      <c r="A176" s="162" t="s">
        <v>1032</v>
      </c>
      <c r="B176" s="162" t="s">
        <v>1327</v>
      </c>
      <c r="C176" s="162" t="s">
        <v>1328</v>
      </c>
      <c r="D176" s="162" t="s">
        <v>944</v>
      </c>
    </row>
    <row r="177" spans="1:4" ht="10.5" customHeight="1">
      <c r="A177" s="162" t="s">
        <v>1032</v>
      </c>
      <c r="B177" s="162" t="s">
        <v>1329</v>
      </c>
      <c r="C177" s="162" t="s">
        <v>1330</v>
      </c>
      <c r="D177" s="162" t="s">
        <v>944</v>
      </c>
    </row>
    <row r="178" spans="1:4" ht="10.5" customHeight="1">
      <c r="A178" s="162" t="s">
        <v>1032</v>
      </c>
      <c r="B178" s="162" t="s">
        <v>1222</v>
      </c>
      <c r="C178" s="162" t="s">
        <v>1331</v>
      </c>
      <c r="D178" s="162" t="s">
        <v>944</v>
      </c>
    </row>
    <row r="179" spans="1:4" ht="10.5" customHeight="1">
      <c r="A179" s="162" t="s">
        <v>1032</v>
      </c>
      <c r="B179" s="162" t="s">
        <v>1332</v>
      </c>
      <c r="C179" s="162" t="s">
        <v>1333</v>
      </c>
      <c r="D179" s="162" t="s">
        <v>944</v>
      </c>
    </row>
    <row r="180" spans="1:4" ht="10.5" customHeight="1">
      <c r="A180" s="162" t="s">
        <v>1032</v>
      </c>
      <c r="B180" s="162" t="s">
        <v>1334</v>
      </c>
      <c r="C180" s="162" t="s">
        <v>1335</v>
      </c>
      <c r="D180" s="162" t="s">
        <v>976</v>
      </c>
    </row>
    <row r="181" spans="1:4" ht="10.5" customHeight="1">
      <c r="A181" s="162" t="s">
        <v>1032</v>
      </c>
      <c r="B181" s="162" t="s">
        <v>1032</v>
      </c>
      <c r="C181" s="162" t="s">
        <v>1336</v>
      </c>
      <c r="D181" s="162" t="s">
        <v>940</v>
      </c>
    </row>
    <row r="182" spans="1:4" ht="10.5" customHeight="1">
      <c r="A182" s="162" t="s">
        <v>1032</v>
      </c>
      <c r="B182" s="162" t="s">
        <v>1337</v>
      </c>
      <c r="C182" s="162" t="s">
        <v>1338</v>
      </c>
      <c r="D182" s="162" t="s">
        <v>944</v>
      </c>
    </row>
    <row r="183" spans="1:4" ht="10.5" customHeight="1">
      <c r="A183" s="162" t="s">
        <v>1032</v>
      </c>
      <c r="B183" s="162" t="s">
        <v>1339</v>
      </c>
      <c r="C183" s="162" t="s">
        <v>1340</v>
      </c>
      <c r="D183" s="162" t="s">
        <v>944</v>
      </c>
    </row>
    <row r="184" spans="1:4" ht="10.5" customHeight="1">
      <c r="A184" s="162" t="s">
        <v>1032</v>
      </c>
      <c r="B184" s="162" t="s">
        <v>1341</v>
      </c>
      <c r="C184" s="162" t="s">
        <v>1342</v>
      </c>
      <c r="D184" s="162" t="s">
        <v>944</v>
      </c>
    </row>
    <row r="185" spans="1:4" ht="10.5" customHeight="1">
      <c r="A185" s="162" t="s">
        <v>1036</v>
      </c>
      <c r="B185" s="162" t="s">
        <v>1343</v>
      </c>
      <c r="C185" s="162" t="s">
        <v>1344</v>
      </c>
      <c r="D185" s="162" t="s">
        <v>944</v>
      </c>
    </row>
    <row r="186" spans="1:4" ht="10.5" customHeight="1">
      <c r="A186" s="162" t="s">
        <v>1036</v>
      </c>
      <c r="B186" s="162" t="s">
        <v>1345</v>
      </c>
      <c r="C186" s="162" t="s">
        <v>1346</v>
      </c>
      <c r="D186" s="162" t="s">
        <v>976</v>
      </c>
    </row>
    <row r="187" spans="1:4" ht="10.5" customHeight="1">
      <c r="A187" s="162" t="s">
        <v>1036</v>
      </c>
      <c r="B187" s="162" t="s">
        <v>1036</v>
      </c>
      <c r="C187" s="162" t="s">
        <v>1347</v>
      </c>
      <c r="D187" s="162" t="s">
        <v>940</v>
      </c>
    </row>
    <row r="188" spans="1:4" ht="10.5" customHeight="1">
      <c r="A188" s="162" t="s">
        <v>1036</v>
      </c>
      <c r="B188" s="162" t="s">
        <v>1348</v>
      </c>
      <c r="C188" s="162" t="s">
        <v>1349</v>
      </c>
      <c r="D188" s="162" t="s">
        <v>944</v>
      </c>
    </row>
    <row r="189" spans="1:4" ht="10.5" customHeight="1">
      <c r="A189" s="162" t="s">
        <v>1036</v>
      </c>
      <c r="B189" s="162" t="s">
        <v>1350</v>
      </c>
      <c r="C189" s="162" t="s">
        <v>1351</v>
      </c>
      <c r="D189" s="162" t="s">
        <v>944</v>
      </c>
    </row>
    <row r="190" spans="1:4" ht="10.5" customHeight="1">
      <c r="A190" s="162" t="s">
        <v>1036</v>
      </c>
      <c r="B190" s="162" t="s">
        <v>1352</v>
      </c>
      <c r="C190" s="162" t="s">
        <v>1353</v>
      </c>
      <c r="D190" s="162" t="s">
        <v>944</v>
      </c>
    </row>
    <row r="191" spans="1:4" ht="10.5" customHeight="1">
      <c r="A191" s="162" t="s">
        <v>1036</v>
      </c>
      <c r="B191" s="162" t="s">
        <v>1354</v>
      </c>
      <c r="C191" s="162" t="s">
        <v>1355</v>
      </c>
      <c r="D191" s="162" t="s">
        <v>944</v>
      </c>
    </row>
    <row r="192" spans="1:4" ht="10.5" customHeight="1">
      <c r="A192" s="162" t="s">
        <v>1040</v>
      </c>
      <c r="B192" s="162" t="s">
        <v>1356</v>
      </c>
      <c r="C192" s="162" t="s">
        <v>1357</v>
      </c>
      <c r="D192" s="162" t="s">
        <v>1115</v>
      </c>
    </row>
    <row r="193" spans="1:4" ht="10.5" customHeight="1">
      <c r="A193" s="162" t="s">
        <v>1040</v>
      </c>
      <c r="B193" s="162" t="s">
        <v>1358</v>
      </c>
      <c r="C193" s="162" t="s">
        <v>1359</v>
      </c>
      <c r="D193" s="162" t="s">
        <v>944</v>
      </c>
    </row>
    <row r="194" spans="1:4" ht="10.5" customHeight="1">
      <c r="A194" s="162" t="s">
        <v>1040</v>
      </c>
      <c r="B194" s="162" t="s">
        <v>1360</v>
      </c>
      <c r="C194" s="162" t="s">
        <v>1361</v>
      </c>
      <c r="D194" s="162" t="s">
        <v>944</v>
      </c>
    </row>
    <row r="195" spans="1:4" ht="10.5" customHeight="1">
      <c r="A195" s="162" t="s">
        <v>1040</v>
      </c>
      <c r="B195" s="162" t="s">
        <v>1362</v>
      </c>
      <c r="C195" s="162" t="s">
        <v>1363</v>
      </c>
      <c r="D195" s="162" t="s">
        <v>944</v>
      </c>
    </row>
    <row r="196" spans="1:4" ht="10.5" customHeight="1">
      <c r="A196" s="162" t="s">
        <v>1040</v>
      </c>
      <c r="B196" s="162" t="s">
        <v>1364</v>
      </c>
      <c r="C196" s="162" t="s">
        <v>1365</v>
      </c>
      <c r="D196" s="162" t="s">
        <v>944</v>
      </c>
    </row>
    <row r="197" spans="1:4" ht="10.5" customHeight="1">
      <c r="A197" s="162" t="s">
        <v>1040</v>
      </c>
      <c r="B197" s="162" t="s">
        <v>1366</v>
      </c>
      <c r="C197" s="162" t="s">
        <v>1367</v>
      </c>
      <c r="D197" s="162" t="s">
        <v>944</v>
      </c>
    </row>
    <row r="198" spans="1:4" ht="10.5" customHeight="1">
      <c r="A198" s="162" t="s">
        <v>1040</v>
      </c>
      <c r="B198" s="162" t="s">
        <v>1040</v>
      </c>
      <c r="C198" s="162" t="s">
        <v>1368</v>
      </c>
      <c r="D198" s="162" t="s">
        <v>940</v>
      </c>
    </row>
    <row r="199" spans="1:4" ht="10.5" customHeight="1">
      <c r="A199" s="162" t="s">
        <v>1040</v>
      </c>
      <c r="B199" s="162" t="s">
        <v>1369</v>
      </c>
      <c r="C199" s="162" t="s">
        <v>1370</v>
      </c>
      <c r="D199" s="162" t="s">
        <v>944</v>
      </c>
    </row>
    <row r="200" spans="1:4" ht="10.5" customHeight="1">
      <c r="A200" s="162" t="s">
        <v>1040</v>
      </c>
      <c r="B200" s="162" t="s">
        <v>1371</v>
      </c>
      <c r="C200" s="162" t="s">
        <v>1372</v>
      </c>
      <c r="D200" s="162" t="s">
        <v>944</v>
      </c>
    </row>
    <row r="201" spans="1:4" ht="10.5" customHeight="1">
      <c r="A201" s="162" t="s">
        <v>1044</v>
      </c>
      <c r="B201" s="162" t="s">
        <v>1044</v>
      </c>
      <c r="C201" s="162" t="s">
        <v>1373</v>
      </c>
      <c r="D201" s="162" t="s">
        <v>1137</v>
      </c>
    </row>
    <row r="202" spans="1:4" ht="10.5" customHeight="1">
      <c r="A202" s="162" t="s">
        <v>1048</v>
      </c>
      <c r="B202" s="162" t="s">
        <v>1374</v>
      </c>
      <c r="C202" s="162" t="s">
        <v>1375</v>
      </c>
      <c r="D202" s="162" t="s">
        <v>944</v>
      </c>
    </row>
    <row r="203" spans="1:4" ht="10.5" customHeight="1">
      <c r="A203" s="162" t="s">
        <v>1048</v>
      </c>
      <c r="B203" s="162" t="s">
        <v>1376</v>
      </c>
      <c r="C203" s="162" t="s">
        <v>1377</v>
      </c>
      <c r="D203" s="162" t="s">
        <v>944</v>
      </c>
    </row>
    <row r="204" spans="1:4" ht="10.5" customHeight="1">
      <c r="A204" s="162" t="s">
        <v>1048</v>
      </c>
      <c r="B204" s="162" t="s">
        <v>1378</v>
      </c>
      <c r="C204" s="162" t="s">
        <v>1379</v>
      </c>
      <c r="D204" s="162" t="s">
        <v>944</v>
      </c>
    </row>
    <row r="205" spans="1:4" ht="10.5" customHeight="1">
      <c r="A205" s="162" t="s">
        <v>1048</v>
      </c>
      <c r="B205" s="162" t="s">
        <v>1380</v>
      </c>
      <c r="C205" s="162" t="s">
        <v>1381</v>
      </c>
      <c r="D205" s="162" t="s">
        <v>976</v>
      </c>
    </row>
    <row r="206" spans="1:4" ht="10.5" customHeight="1">
      <c r="A206" s="162" t="s">
        <v>1048</v>
      </c>
      <c r="B206" s="162" t="s">
        <v>1382</v>
      </c>
      <c r="C206" s="162" t="s">
        <v>1383</v>
      </c>
      <c r="D206" s="162" t="s">
        <v>976</v>
      </c>
    </row>
    <row r="207" spans="1:4" ht="10.5" customHeight="1">
      <c r="A207" s="162" t="s">
        <v>1048</v>
      </c>
      <c r="B207" s="162" t="s">
        <v>1384</v>
      </c>
      <c r="C207" s="162" t="s">
        <v>1385</v>
      </c>
      <c r="D207" s="162" t="s">
        <v>944</v>
      </c>
    </row>
    <row r="208" spans="1:4" ht="10.5" customHeight="1">
      <c r="A208" s="162" t="s">
        <v>1048</v>
      </c>
      <c r="B208" s="162" t="s">
        <v>1048</v>
      </c>
      <c r="C208" s="162" t="s">
        <v>1386</v>
      </c>
      <c r="D208" s="162" t="s">
        <v>940</v>
      </c>
    </row>
    <row r="209" spans="1:4" ht="10.5" customHeight="1">
      <c r="A209" s="162" t="s">
        <v>1048</v>
      </c>
      <c r="B209" s="162" t="s">
        <v>1387</v>
      </c>
      <c r="C209" s="162" t="s">
        <v>1388</v>
      </c>
      <c r="D209" s="162" t="s">
        <v>944</v>
      </c>
    </row>
    <row r="210" spans="1:4" ht="10.5" customHeight="1">
      <c r="A210" s="162" t="s">
        <v>1051</v>
      </c>
      <c r="B210" s="162" t="s">
        <v>1389</v>
      </c>
      <c r="C210" s="162" t="s">
        <v>1390</v>
      </c>
      <c r="D210" s="162" t="s">
        <v>944</v>
      </c>
    </row>
    <row r="211" spans="1:4" ht="10.5" customHeight="1">
      <c r="A211" s="162" t="s">
        <v>1051</v>
      </c>
      <c r="B211" s="162" t="s">
        <v>1391</v>
      </c>
      <c r="C211" s="162" t="s">
        <v>1392</v>
      </c>
      <c r="D211" s="162" t="s">
        <v>1115</v>
      </c>
    </row>
    <row r="212" spans="1:4" ht="10.5" customHeight="1">
      <c r="A212" s="162" t="s">
        <v>1051</v>
      </c>
      <c r="B212" s="162" t="s">
        <v>1393</v>
      </c>
      <c r="C212" s="162" t="s">
        <v>1394</v>
      </c>
      <c r="D212" s="162" t="s">
        <v>944</v>
      </c>
    </row>
    <row r="213" spans="1:4" ht="10.5" customHeight="1">
      <c r="A213" s="162" t="s">
        <v>1051</v>
      </c>
      <c r="B213" s="162" t="s">
        <v>962</v>
      </c>
      <c r="C213" s="162" t="s">
        <v>1395</v>
      </c>
      <c r="D213" s="162" t="s">
        <v>944</v>
      </c>
    </row>
    <row r="214" spans="1:4" ht="10.5" customHeight="1">
      <c r="A214" s="162" t="s">
        <v>1051</v>
      </c>
      <c r="B214" s="162" t="s">
        <v>1396</v>
      </c>
      <c r="C214" s="162" t="s">
        <v>1397</v>
      </c>
      <c r="D214" s="162" t="s">
        <v>944</v>
      </c>
    </row>
    <row r="215" spans="1:4" ht="10.5" customHeight="1">
      <c r="A215" s="162" t="s">
        <v>1051</v>
      </c>
      <c r="B215" s="162" t="s">
        <v>1398</v>
      </c>
      <c r="C215" s="162" t="s">
        <v>1399</v>
      </c>
      <c r="D215" s="162" t="s">
        <v>944</v>
      </c>
    </row>
    <row r="216" spans="1:4" ht="10.5" customHeight="1">
      <c r="A216" s="162" t="s">
        <v>1051</v>
      </c>
      <c r="B216" s="162" t="s">
        <v>1400</v>
      </c>
      <c r="C216" s="162" t="s">
        <v>1401</v>
      </c>
      <c r="D216" s="162" t="s">
        <v>944</v>
      </c>
    </row>
    <row r="217" spans="1:4" ht="10.5" customHeight="1">
      <c r="A217" s="162" t="s">
        <v>1051</v>
      </c>
      <c r="B217" s="162" t="s">
        <v>1402</v>
      </c>
      <c r="C217" s="162" t="s">
        <v>1403</v>
      </c>
      <c r="D217" s="162" t="s">
        <v>944</v>
      </c>
    </row>
    <row r="218" spans="1:4" ht="10.5" customHeight="1">
      <c r="A218" s="162" t="s">
        <v>1051</v>
      </c>
      <c r="B218" s="162" t="s">
        <v>1051</v>
      </c>
      <c r="C218" s="162" t="s">
        <v>1404</v>
      </c>
      <c r="D218" s="162" t="s">
        <v>940</v>
      </c>
    </row>
    <row r="219" spans="1:4" ht="10.5" customHeight="1">
      <c r="A219" s="162" t="s">
        <v>1055</v>
      </c>
      <c r="B219" s="162" t="s">
        <v>1405</v>
      </c>
      <c r="C219" s="162" t="s">
        <v>1406</v>
      </c>
      <c r="D219" s="162" t="s">
        <v>1115</v>
      </c>
    </row>
    <row r="220" spans="1:4" ht="10.5" customHeight="1">
      <c r="A220" s="162" t="s">
        <v>1055</v>
      </c>
      <c r="B220" s="162" t="s">
        <v>1407</v>
      </c>
      <c r="C220" s="162" t="s">
        <v>1408</v>
      </c>
      <c r="D220" s="162" t="s">
        <v>944</v>
      </c>
    </row>
    <row r="221" spans="1:4" ht="10.5" customHeight="1">
      <c r="A221" s="162" t="s">
        <v>1055</v>
      </c>
      <c r="B221" s="162" t="s">
        <v>1409</v>
      </c>
      <c r="C221" s="162" t="s">
        <v>1410</v>
      </c>
      <c r="D221" s="162" t="s">
        <v>976</v>
      </c>
    </row>
    <row r="222" spans="1:4" ht="10.5" customHeight="1">
      <c r="A222" s="162" t="s">
        <v>1055</v>
      </c>
      <c r="B222" s="162" t="s">
        <v>1411</v>
      </c>
      <c r="C222" s="162" t="s">
        <v>1412</v>
      </c>
      <c r="D222" s="162" t="s">
        <v>944</v>
      </c>
    </row>
    <row r="223" spans="1:4" ht="10.5" customHeight="1">
      <c r="A223" s="162" t="s">
        <v>1055</v>
      </c>
      <c r="B223" s="162" t="s">
        <v>1413</v>
      </c>
      <c r="C223" s="162" t="s">
        <v>1414</v>
      </c>
      <c r="D223" s="162" t="s">
        <v>944</v>
      </c>
    </row>
    <row r="224" spans="1:4" ht="10.5" customHeight="1">
      <c r="A224" s="162" t="s">
        <v>1055</v>
      </c>
      <c r="B224" s="162" t="s">
        <v>1415</v>
      </c>
      <c r="C224" s="162" t="s">
        <v>1416</v>
      </c>
      <c r="D224" s="162" t="s">
        <v>944</v>
      </c>
    </row>
    <row r="225" spans="1:4" ht="10.5" customHeight="1">
      <c r="A225" s="162" t="s">
        <v>1055</v>
      </c>
      <c r="B225" s="162" t="s">
        <v>1055</v>
      </c>
      <c r="C225" s="162" t="s">
        <v>1417</v>
      </c>
      <c r="D225" s="162" t="s">
        <v>940</v>
      </c>
    </row>
    <row r="226" spans="1:4" ht="10.5" customHeight="1">
      <c r="A226" s="162" t="s">
        <v>1055</v>
      </c>
      <c r="B226" s="162" t="s">
        <v>1418</v>
      </c>
      <c r="C226" s="162" t="s">
        <v>1419</v>
      </c>
      <c r="D226" s="162" t="s">
        <v>944</v>
      </c>
    </row>
    <row r="227" spans="1:4" ht="10.5" customHeight="1">
      <c r="A227" s="162" t="s">
        <v>1055</v>
      </c>
      <c r="B227" s="162" t="s">
        <v>1420</v>
      </c>
      <c r="C227" s="162" t="s">
        <v>1421</v>
      </c>
      <c r="D227" s="162" t="s">
        <v>944</v>
      </c>
    </row>
    <row r="228" spans="1:4" ht="10.5" customHeight="1">
      <c r="A228" s="162" t="s">
        <v>1059</v>
      </c>
      <c r="B228" s="162" t="s">
        <v>1107</v>
      </c>
      <c r="C228" s="162" t="s">
        <v>1422</v>
      </c>
      <c r="D228" s="162" t="s">
        <v>944</v>
      </c>
    </row>
    <row r="229" spans="1:4" ht="10.5" customHeight="1">
      <c r="A229" s="162" t="s">
        <v>1059</v>
      </c>
      <c r="B229" s="162" t="s">
        <v>1423</v>
      </c>
      <c r="C229" s="162" t="s">
        <v>1424</v>
      </c>
      <c r="D229" s="162" t="s">
        <v>944</v>
      </c>
    </row>
    <row r="230" spans="1:4" ht="10.5" customHeight="1">
      <c r="A230" s="162" t="s">
        <v>1059</v>
      </c>
      <c r="B230" s="162" t="s">
        <v>1425</v>
      </c>
      <c r="C230" s="162" t="s">
        <v>1426</v>
      </c>
      <c r="D230" s="162" t="s">
        <v>1115</v>
      </c>
    </row>
    <row r="231" spans="1:4" ht="10.5" customHeight="1">
      <c r="A231" s="162" t="s">
        <v>1059</v>
      </c>
      <c r="B231" s="162" t="s">
        <v>1427</v>
      </c>
      <c r="C231" s="162" t="s">
        <v>1428</v>
      </c>
      <c r="D231" s="162" t="s">
        <v>944</v>
      </c>
    </row>
    <row r="232" spans="1:4" ht="10.5" customHeight="1">
      <c r="A232" s="162" t="s">
        <v>1059</v>
      </c>
      <c r="B232" s="162" t="s">
        <v>1429</v>
      </c>
      <c r="C232" s="162" t="s">
        <v>1430</v>
      </c>
      <c r="D232" s="162" t="s">
        <v>944</v>
      </c>
    </row>
    <row r="233" spans="1:4" ht="10.5" customHeight="1">
      <c r="A233" s="162" t="s">
        <v>1059</v>
      </c>
      <c r="B233" s="162" t="s">
        <v>1431</v>
      </c>
      <c r="C233" s="162" t="s">
        <v>1432</v>
      </c>
      <c r="D233" s="162" t="s">
        <v>944</v>
      </c>
    </row>
    <row r="234" spans="1:4" ht="10.5" customHeight="1">
      <c r="A234" s="162" t="s">
        <v>1059</v>
      </c>
      <c r="B234" s="162" t="s">
        <v>1433</v>
      </c>
      <c r="C234" s="162" t="s">
        <v>1434</v>
      </c>
      <c r="D234" s="162" t="s">
        <v>944</v>
      </c>
    </row>
    <row r="235" spans="1:4" ht="10.5" customHeight="1">
      <c r="A235" s="162" t="s">
        <v>1059</v>
      </c>
      <c r="B235" s="162" t="s">
        <v>1435</v>
      </c>
      <c r="C235" s="162" t="s">
        <v>1436</v>
      </c>
      <c r="D235" s="162" t="s">
        <v>944</v>
      </c>
    </row>
    <row r="236" spans="1:4" ht="10.5" customHeight="1">
      <c r="A236" s="162" t="s">
        <v>1059</v>
      </c>
      <c r="B236" s="162" t="s">
        <v>1437</v>
      </c>
      <c r="C236" s="162" t="s">
        <v>1438</v>
      </c>
      <c r="D236" s="162" t="s">
        <v>944</v>
      </c>
    </row>
    <row r="237" spans="1:4" ht="10.5" customHeight="1">
      <c r="A237" s="162" t="s">
        <v>1059</v>
      </c>
      <c r="B237" s="162" t="s">
        <v>1059</v>
      </c>
      <c r="C237" s="162" t="s">
        <v>1439</v>
      </c>
      <c r="D237" s="162" t="s">
        <v>940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2025-01-22T13:02:01Z</cp:lastPrinted>
  <dcterms:created xsi:type="dcterms:W3CDTF">2021-03-11T11:50:48Z</dcterms:created>
  <dcterms:modified xsi:type="dcterms:W3CDTF">2025-01-22T13:03:30Z</dcterms:modified>
</cp:coreProperties>
</file>